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<sst xmlns="http://schemas.openxmlformats.org/spreadsheetml/2006/main" count="39" uniqueCount="39">
  <si>
    <r>
      <t>1-3</t>
    </r>
    <r>
      <rPr>
        <sz val="11"/>
        <color rgb="FF000000"/>
        <rFont val="宋体"/>
        <charset val="204"/>
      </rPr>
      <t>：</t>
    </r>
  </si>
  <si>
    <t>2023年一般公共预算收入安排情况表</t>
  </si>
  <si>
    <r>
      <rPr>
        <sz val="9"/>
        <rFont val="SimSun"/>
        <charset val="134"/>
      </rPr>
      <t>单位：万元</t>
    </r>
  </si>
  <si>
    <t>收入项目</t>
  </si>
  <si>
    <t>2022年预算数</t>
  </si>
  <si>
    <t>2022年执行数</t>
  </si>
  <si>
    <t>2023年预算数</t>
  </si>
  <si>
    <t>2023年预算数与上年比较</t>
  </si>
  <si>
    <t>比2022年预算数增减%</t>
  </si>
  <si>
    <t>比2022年执行数增减%</t>
  </si>
  <si>
    <t>一、税收收入</t>
  </si>
  <si>
    <t>　　国内增值税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</si>
  <si>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</si>
  <si>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</si>
  <si>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</si>
  <si>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</si>
  <si>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</si>
  <si>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</si>
  <si>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</si>
  <si>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</si>
  <si>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</si>
  <si>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</si>
  <si>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</si>
  <si>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 xml:space="preserve">    环境保护税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</si>
  <si>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</si>
  <si>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</si>
  <si>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</si>
  <si>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</si>
  <si>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</si>
  <si>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国有资源(资产)有偿使用收入</t>
  </si>
  <si>
    <t xml:space="preserve">    政府住房基金收入</t>
  </si>
  <si>
    <t xml:space="preserve">  国有资本经营收入</t>
  </si>
  <si>
    <t>一般公共预算合计</t>
  </si>
  <si>
    <t>上级转移性收入</t>
  </si>
  <si>
    <t>调入资金</t>
  </si>
  <si>
    <t>动用预算稳定调节基金</t>
  </si>
  <si>
    <t>债务收入</t>
  </si>
  <si>
    <t>上年结余收入</t>
  </si>
  <si>
    <t>一般公共预算收入总计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</si>
</sst>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%"/>
  </numFmts>
  <fonts count="42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19"/>
      <name val="SimSun"/>
      <charset val="204"/>
    </font>
    <font>
      <b/>
      <sz val="12"/>
      <name val="仿宋"/>
      <charset val="204"/>
    </font>
    <font>
      <b/>
      <sz val="12"/>
      <color rgb="FF000000"/>
      <name val="仿宋"/>
      <charset val="204"/>
    </font>
    <font>
      <b/>
      <sz val="12"/>
      <name val="宋体"/>
      <charset val="134"/>
    </font>
    <font>
      <b/>
      <sz val="12"/>
      <name val="仿宋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204"/>
      <scheme val="minor"/>
    </font>
    <font>
      <sz val="12"/>
      <name val="宋体"/>
      <charset val="134"/>
    </font>
    <font>
      <sz val="12"/>
      <name val="仿宋"/>
      <charset val="134"/>
    </font>
    <font>
      <sz val="12"/>
      <color rgb="FF000000"/>
      <name val="仿宋"/>
      <charset val="204"/>
    </font>
    <font>
      <sz val="12"/>
      <color theme="1"/>
      <name val="宋体"/>
      <charset val="134"/>
      <scheme val="minor"/>
    </font>
    <font>
      <sz val="12"/>
      <color rgb="FF000000"/>
      <name val="宋体"/>
      <charset val="204"/>
      <scheme val="minor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rgb="FF000000"/>
      <name val="仿宋"/>
      <charset val="204"/>
    </font>
    <font>
      <b/>
      <sz val="10"/>
      <color indexed="8"/>
      <name val="宋体"/>
      <charset val="134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rgb="FF000000"/>
      <name val="宋体"/>
      <charset val="204"/>
    </font>
    <font>
      <sz val="9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7" borderId="6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11" borderId="5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0"/>
  </cellStyleXfs>
  <cellXfs count="2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176" fontId="7" fillId="0" borderId="4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horizontal="right" vertical="center" wrapText="1"/>
    </xf>
    <xf numFmtId="0" fontId="9" fillId="0" borderId="3" xfId="50" applyNumberFormat="1" applyFont="1" applyFill="1" applyBorder="1" applyAlignment="1" applyProtection="1">
      <alignment vertical="center"/>
    </xf>
    <xf numFmtId="0" fontId="10" fillId="0" borderId="4" xfId="0" applyFont="1" applyFill="1" applyBorder="1" applyAlignment="1">
      <alignment horizontal="right" vertical="center" wrapText="1"/>
    </xf>
    <xf numFmtId="176" fontId="11" fillId="0" borderId="4" xfId="0" applyNumberFormat="1" applyFont="1" applyFill="1" applyBorder="1" applyAlignment="1">
      <alignment horizontal="right" vertical="center" wrapText="1"/>
    </xf>
    <xf numFmtId="176" fontId="12" fillId="0" borderId="4" xfId="0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horizontal="right" vertical="center" wrapText="1"/>
    </xf>
    <xf numFmtId="176" fontId="1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right" vertical="center" wrapText="1"/>
    </xf>
    <xf numFmtId="0" fontId="9" fillId="0" borderId="3" xfId="50" applyNumberFormat="1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5" fillId="0" borderId="3" xfId="50" applyNumberFormat="1" applyFont="1" applyFill="1" applyBorder="1" applyAlignment="1" applyProtection="1">
      <alignment horizontal="center" vertical="center"/>
    </xf>
    <xf numFmtId="176" fontId="16" fillId="0" borderId="4" xfId="0" applyNumberFormat="1" applyFont="1" applyFill="1" applyBorder="1" applyAlignment="1">
      <alignment horizontal="right" vertical="center" wrapText="1"/>
    </xf>
    <xf numFmtId="0" fontId="17" fillId="0" borderId="4" xfId="49" applyNumberFormat="1" applyFont="1" applyFill="1" applyBorder="1" applyAlignment="1">
      <alignment horizontal="center" vertical="center" shrinkToFit="1"/>
    </xf>
    <xf numFmtId="176" fontId="18" fillId="0" borderId="4" xfId="0" applyNumberFormat="1" applyFont="1" applyFill="1" applyBorder="1" applyAlignment="1">
      <alignment horizontal="right" vertical="center"/>
    </xf>
    <xf numFmtId="0" fontId="19" fillId="0" borderId="4" xfId="49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A2" sqref="A2:F2"/>
    </sheetView>
  </sheetViews>
  <sheetFormatPr defaultColWidth="9.77777777777778" defaultRowHeight="13.8" outlineLevelCol="5"/>
  <cols>
    <col min="1" max="1" width="42.2592592592593" style="1" customWidth="1"/>
    <col min="2" max="2" width="22.5" style="1" customWidth="1"/>
    <col min="3" max="3" width="19.9722222222222" style="1" customWidth="1"/>
    <col min="4" max="4" width="22.5" style="1" customWidth="1"/>
    <col min="5" max="5" width="15.2592592592593" style="1" customWidth="1"/>
    <col min="6" max="6" width="14.0833333333333" style="1" customWidth="1"/>
    <col min="7" max="16384" width="9.77777777777778" style="1"/>
  </cols>
  <sheetData>
    <row r="1" s="1" customFormat="1" ht="14.4" spans="1:1">
      <c r="A1" s="2" t="s">
        <v>0</v>
      </c>
    </row>
    <row r="2" s="1" customFormat="1" ht="30" customHeight="1" spans="1:6">
      <c r="A2" s="3" t="s">
        <v>1</v>
      </c>
      <c r="B2" s="4"/>
      <c r="C2" s="4"/>
      <c r="D2" s="4"/>
      <c r="E2" s="4"/>
      <c r="F2" s="4"/>
    </row>
    <row r="3" s="1" customFormat="1" spans="1:6">
      <c r="A3" s="4"/>
      <c r="B3" s="4"/>
      <c r="C3" s="4"/>
      <c r="D3" s="4"/>
      <c r="E3" s="4"/>
      <c r="F3" s="5" t="s">
        <v>2</v>
      </c>
    </row>
    <row r="4" s="1" customFormat="1" ht="15.6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/>
    </row>
    <row r="5" s="1" customFormat="1" ht="31.2" spans="1:6">
      <c r="A5" s="7"/>
      <c r="B5" s="7"/>
      <c r="C5" s="7"/>
      <c r="D5" s="7"/>
      <c r="E5" s="8" t="s">
        <v>8</v>
      </c>
      <c r="F5" s="8" t="s">
        <v>9</v>
      </c>
    </row>
    <row r="6" s="1" customFormat="1" ht="15.6" spans="1:6">
      <c r="A6" s="9" t="s">
        <v>10</v>
      </c>
      <c r="B6" s="10">
        <v>316100</v>
      </c>
      <c r="C6" s="11">
        <v>182773</v>
      </c>
      <c r="D6" s="12">
        <f>SUM(D7:D20)</f>
        <v>298290</v>
      </c>
      <c r="E6" s="13">
        <f t="shared" ref="E6:E34" si="0">D6/B6</f>
        <v>0.943657070547295</v>
      </c>
      <c r="F6" s="13">
        <f t="shared" ref="F6:F34" si="1">D6/C6</f>
        <v>1.63202442373874</v>
      </c>
    </row>
    <row r="7" s="1" customFormat="1" ht="15.6" spans="1:6">
      <c r="A7" s="14" t="s">
        <v>11</v>
      </c>
      <c r="B7" s="15">
        <v>60000</v>
      </c>
      <c r="C7" s="16">
        <v>15318</v>
      </c>
      <c r="D7" s="17">
        <v>56000</v>
      </c>
      <c r="E7" s="18">
        <f t="shared" si="0"/>
        <v>0.933333333333333</v>
      </c>
      <c r="F7" s="18">
        <f t="shared" si="1"/>
        <v>3.65582974278626</v>
      </c>
    </row>
    <row r="8" s="1" customFormat="1" ht="15.6" spans="1:6">
      <c r="A8" s="14" t="s">
        <v>12</v>
      </c>
      <c r="B8" s="15">
        <v>70000</v>
      </c>
      <c r="C8" s="16">
        <v>48638</v>
      </c>
      <c r="D8" s="17">
        <v>62000</v>
      </c>
      <c r="E8" s="18">
        <f t="shared" si="0"/>
        <v>0.885714285714286</v>
      </c>
      <c r="F8" s="18">
        <f t="shared" si="1"/>
        <v>1.27472346724783</v>
      </c>
    </row>
    <row r="9" s="1" customFormat="1" ht="15.6" spans="1:6">
      <c r="A9" s="14" t="s">
        <v>13</v>
      </c>
      <c r="B9" s="15">
        <v>15185</v>
      </c>
      <c r="C9" s="16">
        <v>11328</v>
      </c>
      <c r="D9" s="17">
        <v>13000</v>
      </c>
      <c r="E9" s="18">
        <f t="shared" si="0"/>
        <v>0.856108001317089</v>
      </c>
      <c r="F9" s="18">
        <f t="shared" si="1"/>
        <v>1.1475988700565</v>
      </c>
    </row>
    <row r="10" s="1" customFormat="1" ht="15.6" spans="1:6">
      <c r="A10" s="14" t="s">
        <v>14</v>
      </c>
      <c r="B10" s="15"/>
      <c r="C10" s="16">
        <v>62</v>
      </c>
      <c r="D10" s="17">
        <v>150</v>
      </c>
      <c r="E10" s="18" t="e">
        <f t="shared" si="0"/>
        <v>#DIV/0!</v>
      </c>
      <c r="F10" s="18">
        <f t="shared" si="1"/>
        <v>2.41935483870968</v>
      </c>
    </row>
    <row r="11" s="1" customFormat="1" ht="15.6" spans="1:6">
      <c r="A11" s="14" t="s">
        <v>15</v>
      </c>
      <c r="B11" s="15">
        <v>12000</v>
      </c>
      <c r="C11" s="16">
        <v>8287</v>
      </c>
      <c r="D11" s="17">
        <v>10000</v>
      </c>
      <c r="E11" s="18">
        <f t="shared" si="0"/>
        <v>0.833333333333333</v>
      </c>
      <c r="F11" s="18">
        <f t="shared" si="1"/>
        <v>1.20670930372873</v>
      </c>
    </row>
    <row r="12" s="1" customFormat="1" ht="15.6" spans="1:6">
      <c r="A12" s="14" t="s">
        <v>16</v>
      </c>
      <c r="B12" s="15">
        <v>18000</v>
      </c>
      <c r="C12" s="16">
        <v>15232</v>
      </c>
      <c r="D12" s="17">
        <v>18000</v>
      </c>
      <c r="E12" s="18">
        <f t="shared" si="0"/>
        <v>1</v>
      </c>
      <c r="F12" s="18">
        <f t="shared" si="1"/>
        <v>1.18172268907563</v>
      </c>
    </row>
    <row r="13" s="1" customFormat="1" ht="15.6" spans="1:6">
      <c r="A13" s="14" t="s">
        <v>17</v>
      </c>
      <c r="B13" s="15">
        <v>6000</v>
      </c>
      <c r="C13" s="16">
        <v>4699</v>
      </c>
      <c r="D13" s="17">
        <v>5500</v>
      </c>
      <c r="E13" s="18">
        <f t="shared" si="0"/>
        <v>0.916666666666667</v>
      </c>
      <c r="F13" s="18">
        <f t="shared" si="1"/>
        <v>1.17046180038306</v>
      </c>
    </row>
    <row r="14" s="1" customFormat="1" ht="15.6" spans="1:6">
      <c r="A14" s="14" t="s">
        <v>18</v>
      </c>
      <c r="B14" s="15">
        <v>5000</v>
      </c>
      <c r="C14" s="16">
        <v>3689</v>
      </c>
      <c r="D14" s="17">
        <v>4000</v>
      </c>
      <c r="E14" s="18">
        <f t="shared" si="0"/>
        <v>0.8</v>
      </c>
      <c r="F14" s="18">
        <f t="shared" si="1"/>
        <v>1.08430468961778</v>
      </c>
    </row>
    <row r="15" s="1" customFormat="1" ht="15.6" spans="1:6">
      <c r="A15" s="14" t="s">
        <v>19</v>
      </c>
      <c r="B15" s="15">
        <v>72000</v>
      </c>
      <c r="C15" s="16">
        <v>30099</v>
      </c>
      <c r="D15" s="17">
        <v>55000</v>
      </c>
      <c r="E15" s="18">
        <f t="shared" si="0"/>
        <v>0.763888888888889</v>
      </c>
      <c r="F15" s="18">
        <f t="shared" si="1"/>
        <v>1.82730323266554</v>
      </c>
    </row>
    <row r="16" s="1" customFormat="1" ht="15.6" spans="1:6">
      <c r="A16" s="14" t="s">
        <v>20</v>
      </c>
      <c r="B16" s="15">
        <v>1600</v>
      </c>
      <c r="C16" s="16">
        <v>2265</v>
      </c>
      <c r="D16" s="17">
        <v>2500</v>
      </c>
      <c r="E16" s="18">
        <f t="shared" si="0"/>
        <v>1.5625</v>
      </c>
      <c r="F16" s="18">
        <f t="shared" si="1"/>
        <v>1.1037527593819</v>
      </c>
    </row>
    <row r="17" s="1" customFormat="1" ht="15.6" spans="1:6">
      <c r="A17" s="14" t="s">
        <v>21</v>
      </c>
      <c r="B17" s="15">
        <v>1200</v>
      </c>
      <c r="C17" s="16">
        <v>891</v>
      </c>
      <c r="D17" s="17">
        <v>1000</v>
      </c>
      <c r="E17" s="18">
        <f t="shared" si="0"/>
        <v>0.833333333333333</v>
      </c>
      <c r="F17" s="18">
        <f t="shared" si="1"/>
        <v>1.12233445566779</v>
      </c>
    </row>
    <row r="18" s="1" customFormat="1" ht="15.6" spans="1:6">
      <c r="A18" s="14" t="s">
        <v>22</v>
      </c>
      <c r="B18" s="15">
        <v>55000</v>
      </c>
      <c r="C18" s="16">
        <v>41637</v>
      </c>
      <c r="D18" s="17">
        <v>70000</v>
      </c>
      <c r="E18" s="18">
        <f t="shared" si="0"/>
        <v>1.27272727272727</v>
      </c>
      <c r="F18" s="18">
        <f t="shared" si="1"/>
        <v>1.68119701227274</v>
      </c>
    </row>
    <row r="19" s="1" customFormat="1" ht="15.6" spans="1:6">
      <c r="A19" s="14" t="s">
        <v>23</v>
      </c>
      <c r="B19" s="15">
        <v>110</v>
      </c>
      <c r="C19" s="16">
        <v>49</v>
      </c>
      <c r="D19" s="19">
        <v>50</v>
      </c>
      <c r="E19" s="18">
        <f t="shared" si="0"/>
        <v>0.454545454545455</v>
      </c>
      <c r="F19" s="18">
        <f t="shared" si="1"/>
        <v>1.02040816326531</v>
      </c>
    </row>
    <row r="20" s="1" customFormat="1" ht="15.6" spans="1:6">
      <c r="A20" s="14" t="s">
        <v>24</v>
      </c>
      <c r="B20" s="15">
        <v>5</v>
      </c>
      <c r="C20" s="16">
        <v>579</v>
      </c>
      <c r="D20" s="17">
        <v>1090</v>
      </c>
      <c r="E20" s="18">
        <f t="shared" si="0"/>
        <v>218</v>
      </c>
      <c r="F20" s="18">
        <f t="shared" si="1"/>
        <v>1.88255613126079</v>
      </c>
    </row>
    <row r="21" s="1" customFormat="1" ht="15.6" spans="1:6">
      <c r="A21" s="9" t="s">
        <v>25</v>
      </c>
      <c r="B21" s="20">
        <f>SUM(B22:B27)</f>
        <v>50000</v>
      </c>
      <c r="C21" s="11">
        <v>154588</v>
      </c>
      <c r="D21" s="12">
        <f>SUM(D22:D28)</f>
        <v>420290</v>
      </c>
      <c r="E21" s="13">
        <f t="shared" si="0"/>
        <v>8.4058</v>
      </c>
      <c r="F21" s="13">
        <f t="shared" si="1"/>
        <v>2.71877506662872</v>
      </c>
    </row>
    <row r="22" s="1" customFormat="1" ht="15.6" spans="1:6">
      <c r="A22" s="14" t="s">
        <v>26</v>
      </c>
      <c r="B22" s="15">
        <v>5000</v>
      </c>
      <c r="C22" s="16">
        <v>3125</v>
      </c>
      <c r="D22" s="17">
        <v>3500</v>
      </c>
      <c r="E22" s="18">
        <f t="shared" si="0"/>
        <v>0.7</v>
      </c>
      <c r="F22" s="18">
        <f t="shared" si="1"/>
        <v>1.12</v>
      </c>
    </row>
    <row r="23" s="1" customFormat="1" ht="15.6" spans="1:6">
      <c r="A23" s="14" t="s">
        <v>27</v>
      </c>
      <c r="B23" s="15">
        <v>6000</v>
      </c>
      <c r="C23" s="16">
        <v>2613</v>
      </c>
      <c r="D23" s="17">
        <v>3000</v>
      </c>
      <c r="E23" s="18">
        <f t="shared" si="0"/>
        <v>0.5</v>
      </c>
      <c r="F23" s="18">
        <f t="shared" si="1"/>
        <v>1.14810562571757</v>
      </c>
    </row>
    <row r="24" s="1" customFormat="1" ht="15.6" spans="1:6">
      <c r="A24" s="14" t="s">
        <v>28</v>
      </c>
      <c r="B24" s="15">
        <v>4000</v>
      </c>
      <c r="C24" s="16">
        <v>8344</v>
      </c>
      <c r="D24" s="17">
        <v>10000</v>
      </c>
      <c r="E24" s="18">
        <f t="shared" si="0"/>
        <v>2.5</v>
      </c>
      <c r="F24" s="18">
        <f t="shared" si="1"/>
        <v>1.19846596356663</v>
      </c>
    </row>
    <row r="25" s="1" customFormat="1" ht="15.6" spans="1:6">
      <c r="A25" s="21" t="s">
        <v>29</v>
      </c>
      <c r="B25" s="15">
        <v>26000</v>
      </c>
      <c r="C25" s="16">
        <v>139967</v>
      </c>
      <c r="D25" s="17">
        <v>43500</v>
      </c>
      <c r="E25" s="18">
        <f t="shared" si="0"/>
        <v>1.67307692307692</v>
      </c>
      <c r="F25" s="18">
        <f t="shared" si="1"/>
        <v>0.310787542777941</v>
      </c>
    </row>
    <row r="26" s="1" customFormat="1" ht="15.6" spans="1:6">
      <c r="A26" s="21" t="s">
        <v>30</v>
      </c>
      <c r="B26" s="15">
        <v>1000</v>
      </c>
      <c r="C26" s="16">
        <v>539</v>
      </c>
      <c r="D26" s="17">
        <v>1000</v>
      </c>
      <c r="E26" s="18">
        <f t="shared" si="0"/>
        <v>1</v>
      </c>
      <c r="F26" s="18">
        <f t="shared" si="1"/>
        <v>1.85528756957328</v>
      </c>
    </row>
    <row r="27" s="1" customFormat="1" ht="15.6" spans="1:6">
      <c r="A27" s="14" t="s">
        <v>31</v>
      </c>
      <c r="B27" s="15">
        <v>8000</v>
      </c>
      <c r="C27" s="22"/>
      <c r="D27" s="17"/>
      <c r="E27" s="18">
        <f t="shared" si="0"/>
        <v>0</v>
      </c>
      <c r="F27" s="18" t="e">
        <f t="shared" si="1"/>
        <v>#DIV/0!</v>
      </c>
    </row>
    <row r="28" s="1" customFormat="1" ht="17.4" spans="1:6">
      <c r="A28" s="23" t="s">
        <v>32</v>
      </c>
      <c r="B28" s="24">
        <f>B21+B6</f>
        <v>366100</v>
      </c>
      <c r="C28" s="24">
        <f>C21+C6</f>
        <v>337361</v>
      </c>
      <c r="D28" s="24">
        <v>359290</v>
      </c>
      <c r="E28" s="13">
        <f t="shared" si="0"/>
        <v>0.981398524993171</v>
      </c>
      <c r="F28" s="13">
        <f t="shared" si="1"/>
        <v>1.06500158583832</v>
      </c>
    </row>
    <row r="29" s="1" customFormat="1" ht="15.6" spans="1:6">
      <c r="A29" s="25" t="s">
        <v>33</v>
      </c>
      <c r="B29" s="26">
        <v>96000</v>
      </c>
      <c r="C29" s="26">
        <v>158859</v>
      </c>
      <c r="D29" s="26">
        <v>106412</v>
      </c>
      <c r="E29" s="13">
        <f t="shared" si="0"/>
        <v>1.10845833333333</v>
      </c>
      <c r="F29" s="13">
        <f t="shared" si="1"/>
        <v>0.669851881228007</v>
      </c>
    </row>
    <row r="30" s="1" customFormat="1" ht="15.6" spans="1:6">
      <c r="A30" s="25" t="s">
        <v>34</v>
      </c>
      <c r="B30" s="26"/>
      <c r="C30" s="26"/>
      <c r="D30" s="26"/>
      <c r="E30" s="13" t="e">
        <f t="shared" si="0"/>
        <v>#DIV/0!</v>
      </c>
      <c r="F30" s="13" t="e">
        <f t="shared" si="1"/>
        <v>#DIV/0!</v>
      </c>
    </row>
    <row r="31" s="1" customFormat="1" ht="15.6" spans="1:6">
      <c r="A31" s="25" t="s">
        <v>35</v>
      </c>
      <c r="B31" s="26">
        <v>80000</v>
      </c>
      <c r="C31" s="26">
        <v>377000</v>
      </c>
      <c r="D31" s="26">
        <f>180000-15400+400-3000-2000-10000</f>
        <v>150000</v>
      </c>
      <c r="E31" s="13">
        <f t="shared" si="0"/>
        <v>1.875</v>
      </c>
      <c r="F31" s="13">
        <f t="shared" si="1"/>
        <v>0.397877984084881</v>
      </c>
    </row>
    <row r="32" s="1" customFormat="1" ht="15.6" spans="1:6">
      <c r="A32" s="25" t="s">
        <v>36</v>
      </c>
      <c r="B32" s="26"/>
      <c r="C32" s="26">
        <v>29500</v>
      </c>
      <c r="D32" s="26"/>
      <c r="E32" s="13" t="e">
        <f t="shared" si="0"/>
        <v>#DIV/0!</v>
      </c>
      <c r="F32" s="13">
        <f t="shared" si="1"/>
        <v>0</v>
      </c>
    </row>
    <row r="33" s="1" customFormat="1" ht="15.6" spans="1:6">
      <c r="A33" s="25" t="s">
        <v>37</v>
      </c>
      <c r="B33" s="26">
        <v>3676</v>
      </c>
      <c r="C33" s="26">
        <v>3676</v>
      </c>
      <c r="D33" s="26">
        <v>16141</v>
      </c>
      <c r="E33" s="13">
        <f t="shared" si="0"/>
        <v>4.39091403699674</v>
      </c>
      <c r="F33" s="13">
        <f t="shared" si="1"/>
        <v>4.39091403699674</v>
      </c>
    </row>
    <row r="34" s="1" customFormat="1" ht="15.6" spans="1:6">
      <c r="A34" s="27" t="s">
        <v>38</v>
      </c>
      <c r="B34" s="28">
        <f>B28+B31+B33+B29</f>
        <v>545776</v>
      </c>
      <c r="C34" s="28">
        <f>C28+C29+C30+C31+C32+C33</f>
        <v>906396</v>
      </c>
      <c r="D34" s="28">
        <f>SUM(D28:D33)</f>
        <v>631843</v>
      </c>
      <c r="E34" s="13">
        <f t="shared" si="0"/>
        <v>1.15769656415819</v>
      </c>
      <c r="F34" s="13">
        <f t="shared" si="1"/>
        <v>0.697093764756243</v>
      </c>
    </row>
  </sheetData>
  <mergeCells count="7">
    <mergeCell ref="A2:F2"/>
    <mergeCell ref="A3:E3"/>
    <mergeCell ref="E4:F4"/>
    <mergeCell ref="A4:A5"/>
    <mergeCell ref="B4:B5"/>
    <mergeCell ref="C4:C5"/>
    <mergeCell ref="D4:D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2023-05-16T12:30:43Z</dcterms:created>
  <dcterms:modified xsi:type="dcterms:W3CDTF">2023-05-16T12:31:35Z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E6840F2C8E3B4F1595B4B4DB7E3F7C63_12</vt:lpwstr>
  </property>
  <property fmtid="{D5CDD505-2E9C-101B-9397-08002B2CF9AE}" pid="3" name="KSOProductBuildVer">
    <vt:lpwstr>2052-11.1.0.14309</vt:lpwstr>
  </property>
</Properties>
</file>