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库项目清单" sheetId="1" r:id="rId1"/>
  </sheets>
  <definedNames>
    <definedName name="_xlnm._FilterDatabase" localSheetId="0" hidden="1">项目库项目清单!$A$1:$AB$52</definedName>
    <definedName name="_xlnm.Print_Titles" localSheetId="0">项目库项目清单!$2:$6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<sst xmlns="http://schemas.openxmlformats.org/spreadsheetml/2006/main" count="490" uniqueCount="192">
  <si>
    <t>红谷滩区2023年度巩固拓展脱贫攻坚成果和乡村振兴项目实施计划完成情况</t>
  </si>
  <si>
    <t>序号</t>
  </si>
  <si>
    <t>项目名称</t>
  </si>
  <si>
    <t>项目类型（写到项目子类型）</t>
  </si>
  <si>
    <t>建设性质（新建、改建、扩建）</t>
  </si>
  <si>
    <t>实施     地点</t>
  </si>
  <si>
    <t>责任单位及  项目负责人</t>
  </si>
  <si>
    <t>计划    实施   年度</t>
  </si>
  <si>
    <t>计划实施期限    （建设起止年月）</t>
  </si>
  <si>
    <t>资金来源</t>
  </si>
  <si>
    <t>项目投资概算及筹资方式</t>
  </si>
  <si>
    <t>绩效目标完成情况</t>
  </si>
  <si>
    <t>项目所属村类别</t>
  </si>
  <si>
    <t>部门审核意见</t>
  </si>
  <si>
    <t>项目完成情况</t>
  </si>
  <si>
    <t>合计
（万元）</t>
  </si>
  <si>
    <t>中央财政衔接资金
（万元）</t>
  </si>
  <si>
    <t>省级财政衔接资金
（万元）</t>
  </si>
  <si>
    <t>市级财政衔接资金
（万元）</t>
  </si>
  <si>
    <t>区级资金 （万元）</t>
  </si>
  <si>
    <t>合计   （万元）</t>
  </si>
  <si>
    <t>财政衔接       资金       （万元）</t>
  </si>
  <si>
    <t>其他资金  （万元）</t>
  </si>
  <si>
    <t>项目建设内容和规模
（产出指标）</t>
  </si>
  <si>
    <t xml:space="preserve">受益群众   （人） </t>
  </si>
  <si>
    <t>联农带农富农机制和受益脱贫户（效益指标）</t>
  </si>
  <si>
    <t>满意度指标</t>
  </si>
  <si>
    <t>绩效总体目标（效益指标）</t>
  </si>
  <si>
    <t>土地 流转（人）</t>
  </si>
  <si>
    <t>就业  务工（人）</t>
  </si>
  <si>
    <t>带动  生产（人）</t>
  </si>
  <si>
    <t>帮助产销对接（人）</t>
  </si>
  <si>
    <t>收益 分红（人）</t>
  </si>
  <si>
    <t>其他 方式</t>
  </si>
  <si>
    <t>产业发展类项目 10 个</t>
  </si>
  <si>
    <t>2023年淑溪村湖羊养殖基地羊棚扩建项目</t>
  </si>
  <si>
    <t>生产项目-养殖业基地</t>
  </si>
  <si>
    <t>扩建</t>
  </si>
  <si>
    <t>淑溪村</t>
  </si>
  <si>
    <t>流湖镇人民政府：王燕</t>
  </si>
  <si>
    <t>2023年</t>
  </si>
  <si>
    <t>2023年11月之前</t>
  </si>
  <si>
    <t>羊棚624平方米（长48米，宽13米，高6米）及配套设施</t>
  </si>
  <si>
    <t>农户和脱贫户（含监测对象）满意度≥95％</t>
  </si>
  <si>
    <t>项目建成后，预计受益总人数约2635人，受益脱贫户14人，将实现每年增加集体收入3.9万元，以此改善脱贫户和本村及周边群众的生产生活质量。</t>
  </si>
  <si>
    <t>“十三五”脱贫村</t>
  </si>
  <si>
    <t>已完成</t>
  </si>
  <si>
    <t>上房村菌菇厂厂房扩建项目</t>
  </si>
  <si>
    <t>生产项目-种植业基地</t>
  </si>
  <si>
    <t>上房村</t>
  </si>
  <si>
    <t>建设菌菇生产厂房700平方米，长28米、宽25米、高8米</t>
  </si>
  <si>
    <t>项目建成后，预计受益总人数约1598人，受益脱贫户42人，将实现每年增加集体收入4.2万元，以此改善脱贫户和本村及周边群众的生产生活质量。</t>
  </si>
  <si>
    <t>新塘村电商大楼项目</t>
  </si>
  <si>
    <t>产业服务支撑项目-科技服务</t>
  </si>
  <si>
    <t>新建</t>
  </si>
  <si>
    <t>新塘村</t>
  </si>
  <si>
    <t>钢混结构建筑面积800平方米</t>
  </si>
  <si>
    <t>项目建成后，预计受益总人数约2252人，受益脱贫户3人，将实现每年增加集体收入7.98万元，以此改善脱贫户和本村及周边群众的生产生活质量。</t>
  </si>
  <si>
    <t>“十四五”重点帮扶村</t>
  </si>
  <si>
    <t>红星村畜禽养殖基地项目</t>
  </si>
  <si>
    <t>红星村</t>
  </si>
  <si>
    <t>钢架大棚用房及附属用房约1150平
方米，高度6.0米</t>
  </si>
  <si>
    <t>项目建成后，预计受益总人数约2400人，受益脱贫户3人，将实现每年增加集体收入6.96万元，以此改善脱贫户和本村及周边群众的生产生活质量。</t>
  </si>
  <si>
    <t>木埠村扩建闸上村蛋鸭基地项目</t>
  </si>
  <si>
    <t>闸上村</t>
  </si>
  <si>
    <t>厚田乡人民政府：夏彬</t>
  </si>
  <si>
    <t>扩建1栋1500平方米钢结构蛋鸭养殖大棚</t>
  </si>
  <si>
    <t>项目建成后，预计受益总人数约350人，受益脱贫户16人，将实现每年增加集体收入9万元，以此改善脱贫户和本村及周边群众的生产生活质量。</t>
  </si>
  <si>
    <t>闸上村蛋鸭基地扩建项目</t>
  </si>
  <si>
    <t>项目建成后，预计受益总人数约300人，受益脱贫户30人，将实现每年增加集体收入9万元，以此改善脱贫户和本村及周边群众的生产生活质量。</t>
  </si>
  <si>
    <t>“十三五”市级脱贫村</t>
  </si>
  <si>
    <t>2023年脱贫人口小额贷款贴息项目</t>
  </si>
  <si>
    <t>金融保险配套项目—小额贷款贴息</t>
  </si>
  <si>
    <t>新增</t>
  </si>
  <si>
    <t>全区</t>
  </si>
  <si>
    <t>区乡村振兴局：江岚</t>
  </si>
  <si>
    <t>脱贫人口小额贷款财政贴息</t>
  </si>
  <si>
    <t>通过发放脱贫人口小额贷款财政贴息，激发脱贫户发展生产，积极参与巩固拓展脱贫攻坚成果，增强收入，助力全面推进乡村振兴。</t>
  </si>
  <si>
    <t>到人到户项目</t>
  </si>
  <si>
    <t>2023年流湖镇红星村黄港头牲畜养殖基地</t>
  </si>
  <si>
    <t>钢构厂房及附属设施共960平方米、高度6米</t>
  </si>
  <si>
    <t>项目建成后，预计受益总人数约1200人，受益脱贫户10人，将实现每年增加集体收入6.45万元，以此改善脱贫户和本村及周边群众的生产生活质量。</t>
  </si>
  <si>
    <t>2023年流湖镇淑溪村湖羊养殖基地第二期扩建羊棚项目</t>
  </si>
  <si>
    <t>1.羊棚长102米、宽13米、高6米；2.完善配套设施</t>
  </si>
  <si>
    <t>项目建成后，预计受益总人数约2600人，受益脱贫户14人，将实现每年增加集体收入9万元，以此改善脱贫户和本村及周边群众的生产生活质量。</t>
  </si>
  <si>
    <t>2023年流湖镇新塘村多功能钢构大棚项目</t>
  </si>
  <si>
    <t>1.钢构大棚建筑面积870平方米；2.排水沟90米</t>
  </si>
  <si>
    <t>项目建成后，预计受益总人数约2200人，受益脱贫户3人，将实现每年增加集体收入7.2万元，以此改善脱贫户和本村及周边群众的生产生活质量。</t>
  </si>
  <si>
    <t>乡村建设行动类项目 23 个</t>
  </si>
  <si>
    <t>淑溪村徐家与熊家交界抗旱排水渠项目</t>
  </si>
  <si>
    <t>农村基础设施-农村供水保障设施建设</t>
  </si>
  <si>
    <t>抗旱排水渠：长500米、宽1.5米</t>
  </si>
  <si>
    <t>项目建成后，可以改善农村基本生产条件，满足农户需求，帮助农民增产增收。</t>
  </si>
  <si>
    <t>淑溪村抗旱电排站重建项目</t>
  </si>
  <si>
    <t>农村基础设施-农村电网建设</t>
  </si>
  <si>
    <t>改建</t>
  </si>
  <si>
    <t>电排间维修约20平方米，混凝土水渠全长1000米，宽1~1.5米，高1米，厚0.15米，过路涵2处</t>
  </si>
  <si>
    <t>淑溪村架设抗旱排水线项目</t>
  </si>
  <si>
    <t>线路长1600米，3箱4线</t>
  </si>
  <si>
    <t>庆新村抗旱设施项目</t>
  </si>
  <si>
    <t>庆新村</t>
  </si>
  <si>
    <t>抗旱电杆电线路长1260米，渠道清淤长1150米，宽5.0米，清淤深度0.7米，新建抗旱站一座及附属设施，新建硬化道路1150米，宽度3.5米，厚0.18米，</t>
  </si>
  <si>
    <t>2023年大岗村围堤加固工程项目</t>
  </si>
  <si>
    <t>农村基础设施-其他</t>
  </si>
  <si>
    <t>大岗村</t>
  </si>
  <si>
    <t>现有围堤约长650米，现需要加高1米，堤顶加宽至3米</t>
  </si>
  <si>
    <t>2023年大岗村机耕道路硬化项目</t>
  </si>
  <si>
    <t>农村基础设施-农村道路建设</t>
  </si>
  <si>
    <t>机耕道路长800米、宽3.5米、厚0.18米</t>
  </si>
  <si>
    <t>项目建成后，可以改善农村道路建设，方便村民出行，以此改善脱贫户和本村及周边群众的生产生活质量。</t>
  </si>
  <si>
    <t>2023年上房村第一书记项目</t>
  </si>
  <si>
    <t>村庄前面机耕道硬化：长200米，宽3.5米，厚0.18米</t>
  </si>
  <si>
    <t>上房村村庄环境整体提升项目</t>
  </si>
  <si>
    <t>人居环境整治-村容村貌提升</t>
  </si>
  <si>
    <t>上房村下设三个自然村村内隔离防护栏和修复破损路面约2950平方、排水沟清理、排水沟盖板更换等</t>
  </si>
  <si>
    <t>项目建成后，可以改善村内人居环境，切实提升村民的幸福感和满意度。</t>
  </si>
  <si>
    <t>上房村龙古塘水库清淤改造工程</t>
  </si>
  <si>
    <t>水库清淤面积水库清淤面积35亩，2.5米宽碎石路400米、防护栏杆460米.</t>
  </si>
  <si>
    <t>2023年淑溪村第一书记项目</t>
  </si>
  <si>
    <t>人居环境整治-农村卫生厕所改造</t>
  </si>
  <si>
    <t>公厕改造工程共13座，蹲位、洗手盆、隔断门、线管、天棚涂料、防水、下水道维修</t>
  </si>
  <si>
    <t>张仪村道路维修项目</t>
  </si>
  <si>
    <t>张仪村</t>
  </si>
  <si>
    <t>道路硬化，道路长1100米、宽3.0米，厚0.18米</t>
  </si>
  <si>
    <t>下坊村机耕道建设项目</t>
  </si>
  <si>
    <t>农村基础设施—农村道路建设</t>
  </si>
  <si>
    <t>下坊村</t>
  </si>
  <si>
    <t>路床整形，混凝土浇筑长2215米、宽3.5米、厚16cm机耕道，塑料膜养护</t>
  </si>
  <si>
    <t>木埠村舍埠自然村基础设施改造项目</t>
  </si>
  <si>
    <t>人居环境整治—农村污水治理</t>
  </si>
  <si>
    <t>木埠村</t>
  </si>
  <si>
    <t>新建雨水排水沟、污水管网，混凝土路面改造，修复，硬化约2966平方，村庄环境整治提升等</t>
  </si>
  <si>
    <t>2023年流湖镇红星村西边山自然村生产道路硬化项目</t>
  </si>
  <si>
    <t>1.道路硬化长度700米，宽度4.2米，15cm碎石垫层，15cm 5%水稳层、20cm砼路面；
2.会车平台3处；
3.下田道路长300米，宽3米，15cm碎石垫层，20cm砼路面；
4.涵洞50m，C30管；5.太阳能路灯40盏</t>
  </si>
  <si>
    <t>2023年流湖镇大岗村大岗前自然村生产道路硬化项目</t>
  </si>
  <si>
    <t>农村基础设施-产业路</t>
  </si>
  <si>
    <t>1.道路硬化长度600米、宽3.5米、砼路面厚0.18米，碎石垫层0.1米；
2.道路硬化长度320米、宽3米、砼路面厚0.18米，碎石垫层0.1米； 
3.涵管12米</t>
  </si>
  <si>
    <t>2023年流湖镇新塘村抗旱线路扩容项目</t>
  </si>
  <si>
    <t>1.新建抗旱高压线路长度1.7公里； 2.新增变压器1台</t>
  </si>
  <si>
    <t>2023年流湖镇北城村抗旱站线路及变压器改造项目</t>
  </si>
  <si>
    <t>北城村</t>
  </si>
  <si>
    <t>1.新建抗旱低压线路0.9公里；2.更换变压器一台</t>
  </si>
  <si>
    <t>2023年流湖镇红岗村新增水泥路项目</t>
  </si>
  <si>
    <t>红岗村</t>
  </si>
  <si>
    <t>新增农业生产道路约200米</t>
  </si>
  <si>
    <t>项目建成后，全村受益人口数2200人，脱贫人口5人。以此改善脱贫群众的生产道路活出行质量及脱贫村生产生活条件。</t>
  </si>
  <si>
    <t>2023年厚田乡闸上村第一书记项目</t>
  </si>
  <si>
    <t>闸上村北下自然村</t>
  </si>
  <si>
    <t>整治北下村内水系源头湿地面积400余平米，主要有池塘、沟渠清淤，池塘防塌陷齿槽浇筑、砖砌，简易石桥，踏步台阶等。</t>
  </si>
  <si>
    <t>项目建成后，将实现项目受益总人数约500人左右，通过改善村内水流源头相关基础设施项目，促进村内水系循环，村庄环境更加宜居。</t>
  </si>
  <si>
    <t>"十三五"  市级帮扶村</t>
  </si>
  <si>
    <t>2023年厚田乡谷城村第一书记项目</t>
  </si>
  <si>
    <t>人居环境整治-农村污水治理</t>
  </si>
  <si>
    <t>谷城村西岸自然村</t>
  </si>
  <si>
    <t>谷城村西岸自然村下水道改建DN400波纹管320米，DN300波纹管68米，井盖15个，路面开挖修复32米。</t>
  </si>
  <si>
    <t>项目建成后，将实现项目受益总人数约210人左右，通过改建项目的实施，能够极大改善脱贫村生活条件，持续优化农村人居环境，切实提升村民的幸福感和满意度。</t>
  </si>
  <si>
    <t>2023年厚田乡东洲村第一书记项目</t>
  </si>
  <si>
    <t>东洲村</t>
  </si>
  <si>
    <t>修建抗旱机井，井深20米，直径0.11米</t>
  </si>
  <si>
    <t>项目建成后，将实现项目受益总人数约200人左右，通过项目实施，改善脱贫村基本生产条件，确保农田灌溉需求，服务于农民的增产增收。</t>
  </si>
  <si>
    <t>2023年流湖镇新塘村第一书记项目</t>
  </si>
  <si>
    <t>北堡自然村道路硬化，长200米，宽3米，厚0.2 </t>
  </si>
  <si>
    <t>项目建成后，将实现项目受益总人数约2200人左右，以此提升村容村貌，改善农村生产生活。</t>
  </si>
  <si>
    <t>"十四五"重点帮扶村</t>
  </si>
  <si>
    <t>2023年流湖镇大岗村第一书记项目</t>
  </si>
  <si>
    <t>大岗村江下湖自然村</t>
  </si>
  <si>
    <t>基础设施机耕道路硬化，长250米，宽3米，厚0.18米</t>
  </si>
  <si>
    <t>项目建成后，预计将实现受益总人数约500人，改善农业农村生产。</t>
  </si>
  <si>
    <t>就业类项目 2 个</t>
  </si>
  <si>
    <t>2023年省外务工交通补助</t>
  </si>
  <si>
    <t>务工补助-交通费补助</t>
  </si>
  <si>
    <t>延续</t>
  </si>
  <si>
    <t>省外务工交通费补助</t>
  </si>
  <si>
    <t>脱贫户（含监测对象）满意度≥95％</t>
  </si>
  <si>
    <t>带动20名脱贫户省外就业，提升脱贫户就业的积极性。</t>
  </si>
  <si>
    <t>脱贫人口产业帮扶直接奖补</t>
  </si>
  <si>
    <t>务工补助-生产奖补</t>
  </si>
  <si>
    <t>用于对2023年脱贫户和监测对象实际种植和养殖规模的直接奖补，满足发展产业需求，激发内生动力。</t>
  </si>
  <si>
    <t>激发脱贫户和监测对象内生动力，增强发展产业脱贫致富的愿望。</t>
  </si>
  <si>
    <t>巩固三保障成果类项目 1 个</t>
  </si>
  <si>
    <t>2023年“雨露计划”职业教育补助</t>
  </si>
  <si>
    <t>教育-享受“雨露计划”职业教育补助</t>
  </si>
  <si>
    <t>享受雨露计划教育补助</t>
  </si>
  <si>
    <t>通过发放雨露计划教育补助，进一步缓解脱贫户读书压力，激发脱贫户学习的积极性</t>
  </si>
  <si>
    <t>项目管理费 2 个</t>
  </si>
  <si>
    <t>项目管理费</t>
  </si>
  <si>
    <t xml:space="preserve">项目管理费 </t>
  </si>
  <si>
    <t xml:space="preserve"> 第一批项目管理费</t>
  </si>
  <si>
    <t>农户满意度≥95％</t>
  </si>
  <si>
    <t>提高项目单位工作效率，加快项目实施，有力促进巩固拓展脱贫攻坚成果和乡村振兴工作的开展效率。</t>
  </si>
  <si>
    <t xml:space="preserve"> 第二批项目管理费</t>
  </si>
  <si>
    <t>合 计（产业发展类+乡村建设行动类+就业类+巩固三保障成果类+项目管理费）38 个项目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</si>
</sst>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6"/>
      <name val="黑体"/>
      <charset val="134"/>
    </font>
    <font>
      <b/>
      <sz val="26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name val="黑体"/>
      <charset val="134"/>
    </font>
    <font>
      <sz val="16"/>
      <name val="宋体"/>
      <charset val="134"/>
    </font>
    <font>
      <sz val="6"/>
      <name val="宋体"/>
      <charset val="134"/>
    </font>
    <font>
      <sz val="16"/>
      <name val="黑体"/>
      <charset val="134"/>
    </font>
    <font>
      <sz val="12"/>
      <color rgb="FFFF0000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4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176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14" fillId="3" borderId="4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178" fontId="9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2"/>
  <sheetViews>
    <sheetView tabSelected="1" zoomScale="70" zoomScaleNormal="70" zoomScalePageLayoutView="76" topLeftCell="A24" workbookViewId="0">
      <selection activeCell="Q31" sqref="Q31"/>
    </sheetView>
  </sheetViews>
  <sheetFormatPr defaultColWidth="9" defaultRowHeight="14.25"/>
  <cols>
    <col min="1" max="1" width="6.60833333333333" style="3" customWidth="1"/>
    <col min="2" max="2" width="24.4416666666667" style="3" customWidth="1"/>
    <col min="3" max="3" width="18.5666666666667" style="3" customWidth="1"/>
    <col min="4" max="4" width="11.3916666666667" style="3" customWidth="1"/>
    <col min="5" max="5" width="9.375" style="3" customWidth="1"/>
    <col min="6" max="6" width="14.2833333333333" style="3" customWidth="1"/>
    <col min="7" max="7" width="9.66666666666667" style="3" customWidth="1"/>
    <col min="8" max="8" width="11.8833333333333" style="3" customWidth="1"/>
    <col min="9" max="9" width="11.7666666666667" style="3" customWidth="1"/>
    <col min="10" max="10" width="12.4916666666667" style="3" customWidth="1"/>
    <col min="11" max="11" width="11.775" style="3" customWidth="1"/>
    <col min="12" max="12" width="12.125" style="3" customWidth="1"/>
    <col min="13" max="13" width="11.625" style="3" customWidth="1"/>
    <col min="14" max="14" width="11.775" style="3" hidden="1" customWidth="1"/>
    <col min="15" max="15" width="11.5416666666667" style="3" hidden="1" customWidth="1"/>
    <col min="16" max="16" width="8.74166666666667" style="3" hidden="1" customWidth="1"/>
    <col min="17" max="17" width="31.425" style="3" customWidth="1"/>
    <col min="18" max="18" width="9.91666666666667" style="3" customWidth="1"/>
    <col min="19" max="24" width="9.625" style="3" customWidth="1"/>
    <col min="25" max="25" width="15.8916666666667" style="3" customWidth="1"/>
    <col min="26" max="26" width="36.1083333333333" style="4" customWidth="1"/>
    <col min="27" max="27" width="14.625" style="3" customWidth="1"/>
    <col min="28" max="28" width="17.4583333333333" style="3" hidden="1" customWidth="1"/>
    <col min="29" max="29" width="9" style="3" hidden="1" customWidth="1"/>
    <col min="30" max="30" width="11.375" style="3"/>
    <col min="31" max="16384" width="9" style="3"/>
  </cols>
  <sheetData>
    <row r="1" ht="28" customHeight="1" spans="1:27">
      <c r="A1" s="5"/>
      <c r="B1" s="5"/>
      <c r="C1" s="6"/>
      <c r="G1" s="7"/>
      <c r="AA1" s="57"/>
    </row>
    <row r="2" ht="18" customHeight="1" spans="1:27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33" customHeight="1" spans="1:2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="1" customFormat="1" ht="43.95" customHeight="1" spans="1:30">
      <c r="A4" s="9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28" t="s">
        <v>9</v>
      </c>
      <c r="J4" s="28"/>
      <c r="K4" s="28"/>
      <c r="L4" s="28"/>
      <c r="M4" s="28"/>
      <c r="N4" s="9" t="s">
        <v>10</v>
      </c>
      <c r="O4" s="9"/>
      <c r="P4" s="9"/>
      <c r="Q4" s="48" t="s">
        <v>11</v>
      </c>
      <c r="R4" s="49"/>
      <c r="S4" s="49"/>
      <c r="T4" s="49"/>
      <c r="U4" s="49"/>
      <c r="V4" s="49"/>
      <c r="W4" s="49"/>
      <c r="X4" s="49"/>
      <c r="Y4" s="49"/>
      <c r="Z4" s="58"/>
      <c r="AA4" s="9" t="s">
        <v>12</v>
      </c>
      <c r="AB4" s="59" t="s">
        <v>13</v>
      </c>
      <c r="AD4" s="9" t="s">
        <v>14</v>
      </c>
    </row>
    <row r="5" s="1" customFormat="1" ht="24" customHeight="1" spans="1:30">
      <c r="A5" s="9"/>
      <c r="B5" s="9"/>
      <c r="C5" s="9"/>
      <c r="D5" s="10"/>
      <c r="E5" s="9"/>
      <c r="F5" s="9"/>
      <c r="G5" s="9"/>
      <c r="H5" s="9"/>
      <c r="I5" s="28" t="s">
        <v>15</v>
      </c>
      <c r="J5" s="28" t="s">
        <v>16</v>
      </c>
      <c r="K5" s="28" t="s">
        <v>17</v>
      </c>
      <c r="L5" s="28" t="s">
        <v>18</v>
      </c>
      <c r="M5" s="28" t="s">
        <v>19</v>
      </c>
      <c r="N5" s="9" t="s">
        <v>20</v>
      </c>
      <c r="O5" s="9" t="s">
        <v>21</v>
      </c>
      <c r="P5" s="9" t="s">
        <v>22</v>
      </c>
      <c r="Q5" s="50" t="s">
        <v>23</v>
      </c>
      <c r="R5" s="9" t="s">
        <v>24</v>
      </c>
      <c r="S5" s="9" t="s">
        <v>25</v>
      </c>
      <c r="T5" s="9"/>
      <c r="U5" s="9"/>
      <c r="V5" s="9"/>
      <c r="W5" s="9"/>
      <c r="X5" s="9"/>
      <c r="Y5" s="50" t="s">
        <v>26</v>
      </c>
      <c r="Z5" s="50" t="s">
        <v>27</v>
      </c>
      <c r="AA5" s="9"/>
      <c r="AB5" s="59"/>
      <c r="AD5" s="9"/>
    </row>
    <row r="6" s="1" customFormat="1" ht="76.05" customHeight="1" spans="1:30">
      <c r="A6" s="9"/>
      <c r="B6" s="9"/>
      <c r="C6" s="9"/>
      <c r="D6" s="10"/>
      <c r="E6" s="9"/>
      <c r="F6" s="9"/>
      <c r="G6" s="9"/>
      <c r="H6" s="9"/>
      <c r="I6" s="28"/>
      <c r="J6" s="28"/>
      <c r="K6" s="28"/>
      <c r="L6" s="28"/>
      <c r="M6" s="28"/>
      <c r="N6" s="9"/>
      <c r="O6" s="9"/>
      <c r="P6" s="9"/>
      <c r="Q6" s="51"/>
      <c r="R6" s="52"/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51"/>
      <c r="Z6" s="51"/>
      <c r="AA6" s="9"/>
      <c r="AB6" s="59"/>
      <c r="AD6" s="9"/>
    </row>
    <row r="7" s="1" customFormat="1" ht="50" customHeight="1" spans="1:30">
      <c r="A7" s="11" t="s">
        <v>34</v>
      </c>
      <c r="B7" s="12"/>
      <c r="C7" s="12"/>
      <c r="D7" s="12"/>
      <c r="E7" s="12"/>
      <c r="F7" s="12"/>
      <c r="G7" s="12"/>
      <c r="H7" s="13"/>
      <c r="I7" s="29">
        <f>SUM(I8:I17)</f>
        <v>1079</v>
      </c>
      <c r="J7" s="29">
        <f>SUM(J8:J17)</f>
        <v>539.6</v>
      </c>
      <c r="K7" s="29">
        <f>SUM(K8:K17)</f>
        <v>388</v>
      </c>
      <c r="L7" s="29">
        <f>SUM(L8:L17)</f>
        <v>120</v>
      </c>
      <c r="M7" s="29">
        <f>SUM(M8:M17)</f>
        <v>31.4</v>
      </c>
      <c r="N7" s="30">
        <v>7</v>
      </c>
      <c r="O7" s="30">
        <v>8</v>
      </c>
      <c r="P7" s="30">
        <v>9</v>
      </c>
      <c r="Q7" s="30"/>
      <c r="R7" s="53">
        <f>SUM(R8:R17)</f>
        <v>15668</v>
      </c>
      <c r="S7" s="53">
        <f t="shared" ref="S7:X7" si="0">SUM(S8:S17)</f>
        <v>0</v>
      </c>
      <c r="T7" s="53">
        <f t="shared" si="0"/>
        <v>25</v>
      </c>
      <c r="U7" s="53">
        <f t="shared" si="0"/>
        <v>0</v>
      </c>
      <c r="V7" s="53">
        <f t="shared" si="0"/>
        <v>0</v>
      </c>
      <c r="W7" s="53">
        <f t="shared" si="0"/>
        <v>248</v>
      </c>
      <c r="X7" s="53">
        <f t="shared" si="0"/>
        <v>91</v>
      </c>
      <c r="Y7" s="22"/>
      <c r="Z7" s="60"/>
      <c r="AA7" s="22"/>
      <c r="AB7" s="61"/>
      <c r="AD7" s="22"/>
    </row>
    <row r="8" s="2" customFormat="1" ht="105" customHeight="1" spans="1:30">
      <c r="A8" s="14">
        <v>1</v>
      </c>
      <c r="B8" s="15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40</v>
      </c>
      <c r="H8" s="16" t="s">
        <v>41</v>
      </c>
      <c r="I8" s="31">
        <v>65</v>
      </c>
      <c r="J8" s="31">
        <v>65</v>
      </c>
      <c r="K8" s="31"/>
      <c r="L8" s="31"/>
      <c r="M8" s="31"/>
      <c r="N8" s="15">
        <v>65</v>
      </c>
      <c r="O8" s="15">
        <v>65</v>
      </c>
      <c r="P8" s="15"/>
      <c r="Q8" s="15" t="s">
        <v>42</v>
      </c>
      <c r="R8" s="15">
        <v>2635</v>
      </c>
      <c r="S8" s="15"/>
      <c r="T8" s="15">
        <v>14</v>
      </c>
      <c r="U8" s="15"/>
      <c r="V8" s="15"/>
      <c r="W8" s="15"/>
      <c r="X8" s="15"/>
      <c r="Y8" s="15" t="s">
        <v>43</v>
      </c>
      <c r="Z8" s="15" t="s">
        <v>44</v>
      </c>
      <c r="AA8" s="15" t="s">
        <v>45</v>
      </c>
      <c r="AB8" s="62"/>
      <c r="AC8" s="63"/>
      <c r="AD8" s="64" t="s">
        <v>46</v>
      </c>
    </row>
    <row r="9" s="2" customFormat="1" ht="105" customHeight="1" spans="1:30">
      <c r="A9" s="14">
        <v>2</v>
      </c>
      <c r="B9" s="15" t="s">
        <v>47</v>
      </c>
      <c r="C9" s="15" t="s">
        <v>48</v>
      </c>
      <c r="D9" s="15" t="s">
        <v>37</v>
      </c>
      <c r="E9" s="15" t="s">
        <v>49</v>
      </c>
      <c r="F9" s="15" t="s">
        <v>39</v>
      </c>
      <c r="G9" s="15" t="s">
        <v>40</v>
      </c>
      <c r="H9" s="16" t="s">
        <v>41</v>
      </c>
      <c r="I9" s="31">
        <v>70</v>
      </c>
      <c r="J9" s="31">
        <v>70</v>
      </c>
      <c r="K9" s="31"/>
      <c r="L9" s="31"/>
      <c r="M9" s="31"/>
      <c r="N9" s="15">
        <v>70</v>
      </c>
      <c r="O9" s="15">
        <v>70</v>
      </c>
      <c r="P9" s="15"/>
      <c r="Q9" s="15" t="s">
        <v>50</v>
      </c>
      <c r="R9" s="15">
        <v>1598</v>
      </c>
      <c r="S9" s="15"/>
      <c r="T9" s="15">
        <v>5</v>
      </c>
      <c r="U9" s="15"/>
      <c r="V9" s="15"/>
      <c r="W9" s="15">
        <v>42</v>
      </c>
      <c r="X9" s="15"/>
      <c r="Y9" s="15" t="s">
        <v>43</v>
      </c>
      <c r="Z9" s="15" t="s">
        <v>51</v>
      </c>
      <c r="AA9" s="15" t="s">
        <v>45</v>
      </c>
      <c r="AB9" s="62"/>
      <c r="AC9" s="63"/>
      <c r="AD9" s="64" t="s">
        <v>46</v>
      </c>
    </row>
    <row r="10" s="2" customFormat="1" ht="105" customHeight="1" spans="1:30">
      <c r="A10" s="14">
        <v>3</v>
      </c>
      <c r="B10" s="15" t="s">
        <v>52</v>
      </c>
      <c r="C10" s="15" t="s">
        <v>53</v>
      </c>
      <c r="D10" s="15" t="s">
        <v>54</v>
      </c>
      <c r="E10" s="15" t="s">
        <v>55</v>
      </c>
      <c r="F10" s="15" t="s">
        <v>39</v>
      </c>
      <c r="G10" s="15" t="s">
        <v>40</v>
      </c>
      <c r="H10" s="16" t="s">
        <v>41</v>
      </c>
      <c r="I10" s="31">
        <v>133</v>
      </c>
      <c r="J10" s="31"/>
      <c r="K10" s="31">
        <v>133</v>
      </c>
      <c r="L10" s="31"/>
      <c r="M10" s="31"/>
      <c r="N10" s="15">
        <v>133</v>
      </c>
      <c r="O10" s="15">
        <v>133</v>
      </c>
      <c r="P10" s="15"/>
      <c r="Q10" s="15" t="s">
        <v>56</v>
      </c>
      <c r="R10" s="15">
        <v>2252</v>
      </c>
      <c r="S10" s="15"/>
      <c r="T10" s="15">
        <v>3</v>
      </c>
      <c r="U10" s="15"/>
      <c r="V10" s="15"/>
      <c r="W10" s="15"/>
      <c r="X10" s="15"/>
      <c r="Y10" s="15" t="s">
        <v>43</v>
      </c>
      <c r="Z10" s="15" t="s">
        <v>57</v>
      </c>
      <c r="AA10" s="15" t="s">
        <v>58</v>
      </c>
      <c r="AB10" s="65"/>
      <c r="AC10" s="63" t="e">
        <f>N11+#REF!+#REF!</f>
        <v>#REF!</v>
      </c>
      <c r="AD10" s="64" t="s">
        <v>46</v>
      </c>
    </row>
    <row r="11" s="2" customFormat="1" ht="105" customHeight="1" spans="1:30">
      <c r="A11" s="14">
        <v>4</v>
      </c>
      <c r="B11" s="15" t="s">
        <v>59</v>
      </c>
      <c r="C11" s="15" t="s">
        <v>36</v>
      </c>
      <c r="D11" s="15" t="s">
        <v>54</v>
      </c>
      <c r="E11" s="15" t="s">
        <v>60</v>
      </c>
      <c r="F11" s="15" t="s">
        <v>39</v>
      </c>
      <c r="G11" s="15" t="s">
        <v>40</v>
      </c>
      <c r="H11" s="16" t="s">
        <v>41</v>
      </c>
      <c r="I11" s="31">
        <v>116</v>
      </c>
      <c r="J11" s="31">
        <v>84.6</v>
      </c>
      <c r="K11" s="31"/>
      <c r="L11" s="31"/>
      <c r="M11" s="31">
        <v>31.4</v>
      </c>
      <c r="N11" s="15">
        <f>SUM(O11:P11)</f>
        <v>116</v>
      </c>
      <c r="O11" s="15">
        <v>116</v>
      </c>
      <c r="P11" s="15"/>
      <c r="Q11" s="15" t="s">
        <v>61</v>
      </c>
      <c r="R11" s="15">
        <v>2400</v>
      </c>
      <c r="S11" s="16"/>
      <c r="T11" s="16">
        <v>3</v>
      </c>
      <c r="U11" s="16"/>
      <c r="V11" s="16"/>
      <c r="W11" s="16"/>
      <c r="X11" s="54"/>
      <c r="Y11" s="54" t="s">
        <v>43</v>
      </c>
      <c r="Z11" s="15" t="s">
        <v>62</v>
      </c>
      <c r="AA11" s="15" t="s">
        <v>58</v>
      </c>
      <c r="AB11" s="62"/>
      <c r="AC11" s="63"/>
      <c r="AD11" s="64" t="s">
        <v>46</v>
      </c>
    </row>
    <row r="12" s="2" customFormat="1" ht="105" customHeight="1" spans="1:30">
      <c r="A12" s="14">
        <v>5</v>
      </c>
      <c r="B12" s="16" t="s">
        <v>63</v>
      </c>
      <c r="C12" s="16" t="s">
        <v>36</v>
      </c>
      <c r="D12" s="16" t="s">
        <v>37</v>
      </c>
      <c r="E12" s="16" t="s">
        <v>64</v>
      </c>
      <c r="F12" s="16" t="s">
        <v>65</v>
      </c>
      <c r="G12" s="15" t="s">
        <v>40</v>
      </c>
      <c r="H12" s="16" t="s">
        <v>41</v>
      </c>
      <c r="I12" s="31">
        <v>150</v>
      </c>
      <c r="J12" s="31">
        <v>20</v>
      </c>
      <c r="K12" s="31">
        <v>130</v>
      </c>
      <c r="L12" s="32"/>
      <c r="M12" s="32"/>
      <c r="N12" s="16">
        <v>150</v>
      </c>
      <c r="O12" s="16">
        <v>150</v>
      </c>
      <c r="P12" s="16"/>
      <c r="Q12" s="16" t="s">
        <v>66</v>
      </c>
      <c r="R12" s="16">
        <v>350</v>
      </c>
      <c r="S12" s="16"/>
      <c r="T12" s="16"/>
      <c r="U12" s="16"/>
      <c r="V12" s="16"/>
      <c r="W12" s="16">
        <v>16</v>
      </c>
      <c r="X12" s="14"/>
      <c r="Y12" s="15" t="s">
        <v>43</v>
      </c>
      <c r="Z12" s="15" t="s">
        <v>67</v>
      </c>
      <c r="AA12" s="15" t="s">
        <v>58</v>
      </c>
      <c r="AB12" s="62"/>
      <c r="AD12" s="64" t="s">
        <v>46</v>
      </c>
    </row>
    <row r="13" s="2" customFormat="1" ht="105" customHeight="1" spans="1:30">
      <c r="A13" s="14">
        <v>6</v>
      </c>
      <c r="B13" s="16" t="s">
        <v>68</v>
      </c>
      <c r="C13" s="16" t="s">
        <v>36</v>
      </c>
      <c r="D13" s="16" t="s">
        <v>37</v>
      </c>
      <c r="E13" s="16" t="s">
        <v>64</v>
      </c>
      <c r="F13" s="16" t="s">
        <v>65</v>
      </c>
      <c r="G13" s="15" t="s">
        <v>40</v>
      </c>
      <c r="H13" s="16" t="s">
        <v>41</v>
      </c>
      <c r="I13" s="31">
        <v>150</v>
      </c>
      <c r="J13" s="31">
        <v>150</v>
      </c>
      <c r="K13" s="31"/>
      <c r="L13" s="32"/>
      <c r="M13" s="32"/>
      <c r="N13" s="33">
        <v>150</v>
      </c>
      <c r="O13" s="33">
        <v>150</v>
      </c>
      <c r="P13" s="33"/>
      <c r="Q13" s="16" t="s">
        <v>66</v>
      </c>
      <c r="R13" s="54">
        <v>300</v>
      </c>
      <c r="S13" s="16"/>
      <c r="T13" s="16"/>
      <c r="U13" s="16"/>
      <c r="V13" s="16"/>
      <c r="W13" s="16">
        <v>30</v>
      </c>
      <c r="X13" s="14"/>
      <c r="Y13" s="15" t="s">
        <v>43</v>
      </c>
      <c r="Z13" s="15" t="s">
        <v>69</v>
      </c>
      <c r="AA13" s="15" t="s">
        <v>70</v>
      </c>
      <c r="AB13" s="62"/>
      <c r="AD13" s="64" t="s">
        <v>46</v>
      </c>
    </row>
    <row r="14" s="2" customFormat="1" ht="105" customHeight="1" spans="1:30">
      <c r="A14" s="14">
        <v>7</v>
      </c>
      <c r="B14" s="15" t="s">
        <v>71</v>
      </c>
      <c r="C14" s="16" t="s">
        <v>72</v>
      </c>
      <c r="D14" s="14" t="s">
        <v>73</v>
      </c>
      <c r="E14" s="14" t="s">
        <v>74</v>
      </c>
      <c r="F14" s="16" t="s">
        <v>75</v>
      </c>
      <c r="G14" s="14" t="s">
        <v>40</v>
      </c>
      <c r="H14" s="14" t="s">
        <v>40</v>
      </c>
      <c r="I14" s="31">
        <v>17.41</v>
      </c>
      <c r="J14" s="31"/>
      <c r="K14" s="31">
        <v>17.41</v>
      </c>
      <c r="L14" s="34"/>
      <c r="M14" s="34"/>
      <c r="N14" s="35" t="e">
        <f>SUM(#REF!)</f>
        <v>#REF!</v>
      </c>
      <c r="O14" s="35" t="e">
        <f>SUM(#REF!)</f>
        <v>#REF!</v>
      </c>
      <c r="P14" s="14"/>
      <c r="Q14" s="14" t="s">
        <v>76</v>
      </c>
      <c r="R14" s="14">
        <v>133</v>
      </c>
      <c r="S14" s="14"/>
      <c r="T14" s="14"/>
      <c r="U14" s="14"/>
      <c r="V14" s="14"/>
      <c r="W14" s="14">
        <v>133</v>
      </c>
      <c r="X14" s="14">
        <v>91</v>
      </c>
      <c r="Y14" s="15" t="s">
        <v>43</v>
      </c>
      <c r="Z14" s="15" t="s">
        <v>77</v>
      </c>
      <c r="AA14" s="16" t="s">
        <v>78</v>
      </c>
      <c r="AB14" s="66"/>
      <c r="AD14" s="64" t="s">
        <v>46</v>
      </c>
    </row>
    <row r="15" s="2" customFormat="1" ht="105" customHeight="1" spans="1:30">
      <c r="A15" s="14">
        <v>8</v>
      </c>
      <c r="B15" s="17" t="s">
        <v>79</v>
      </c>
      <c r="C15" s="17" t="s">
        <v>36</v>
      </c>
      <c r="D15" s="17" t="s">
        <v>54</v>
      </c>
      <c r="E15" s="17" t="s">
        <v>60</v>
      </c>
      <c r="F15" s="17" t="s">
        <v>39</v>
      </c>
      <c r="G15" s="17" t="s">
        <v>40</v>
      </c>
      <c r="H15" s="16" t="s">
        <v>41</v>
      </c>
      <c r="I15" s="36">
        <v>107.59</v>
      </c>
      <c r="J15" s="36"/>
      <c r="K15" s="36">
        <v>107.59</v>
      </c>
      <c r="L15" s="36"/>
      <c r="M15" s="36"/>
      <c r="N15" s="17"/>
      <c r="O15" s="17"/>
      <c r="P15" s="17"/>
      <c r="Q15" s="55" t="s">
        <v>80</v>
      </c>
      <c r="R15" s="17">
        <v>1200</v>
      </c>
      <c r="S15" s="17"/>
      <c r="T15" s="17"/>
      <c r="U15" s="17"/>
      <c r="V15" s="17"/>
      <c r="W15" s="14">
        <v>10</v>
      </c>
      <c r="X15" s="14"/>
      <c r="Y15" s="15" t="s">
        <v>43</v>
      </c>
      <c r="Z15" s="67" t="s">
        <v>81</v>
      </c>
      <c r="AA15" s="16" t="s">
        <v>58</v>
      </c>
      <c r="AB15" s="66"/>
      <c r="AD15" s="64" t="s">
        <v>46</v>
      </c>
    </row>
    <row r="16" s="2" customFormat="1" ht="105" customHeight="1" spans="1:30">
      <c r="A16" s="14">
        <v>9</v>
      </c>
      <c r="B16" s="17" t="s">
        <v>82</v>
      </c>
      <c r="C16" s="17" t="s">
        <v>36</v>
      </c>
      <c r="D16" s="17" t="s">
        <v>54</v>
      </c>
      <c r="E16" s="17" t="s">
        <v>38</v>
      </c>
      <c r="F16" s="17" t="s">
        <v>39</v>
      </c>
      <c r="G16" s="17" t="s">
        <v>40</v>
      </c>
      <c r="H16" s="16" t="s">
        <v>41</v>
      </c>
      <c r="I16" s="36">
        <v>150</v>
      </c>
      <c r="J16" s="34">
        <v>150</v>
      </c>
      <c r="K16" s="34"/>
      <c r="L16" s="34"/>
      <c r="M16" s="34"/>
      <c r="N16" s="35"/>
      <c r="O16" s="35"/>
      <c r="P16" s="35"/>
      <c r="Q16" s="55" t="s">
        <v>83</v>
      </c>
      <c r="R16" s="56">
        <v>2600</v>
      </c>
      <c r="S16" s="14"/>
      <c r="T16" s="14"/>
      <c r="U16" s="14"/>
      <c r="V16" s="14"/>
      <c r="W16" s="17">
        <v>14</v>
      </c>
      <c r="X16" s="14"/>
      <c r="Y16" s="15" t="s">
        <v>43</v>
      </c>
      <c r="Z16" s="67" t="s">
        <v>84</v>
      </c>
      <c r="AA16" s="16" t="s">
        <v>45</v>
      </c>
      <c r="AB16" s="66"/>
      <c r="AD16" s="64" t="s">
        <v>46</v>
      </c>
    </row>
    <row r="17" s="2" customFormat="1" ht="105" customHeight="1" spans="1:30">
      <c r="A17" s="14">
        <v>10</v>
      </c>
      <c r="B17" s="17" t="s">
        <v>85</v>
      </c>
      <c r="C17" s="17" t="s">
        <v>53</v>
      </c>
      <c r="D17" s="17" t="s">
        <v>54</v>
      </c>
      <c r="E17" s="17" t="s">
        <v>55</v>
      </c>
      <c r="F17" s="17" t="s">
        <v>39</v>
      </c>
      <c r="G17" s="17" t="s">
        <v>40</v>
      </c>
      <c r="H17" s="16" t="s">
        <v>41</v>
      </c>
      <c r="I17" s="36">
        <v>120</v>
      </c>
      <c r="J17" s="34"/>
      <c r="K17" s="34"/>
      <c r="L17" s="34">
        <v>120</v>
      </c>
      <c r="M17" s="34"/>
      <c r="N17" s="35"/>
      <c r="O17" s="35"/>
      <c r="P17" s="35"/>
      <c r="Q17" s="55" t="s">
        <v>86</v>
      </c>
      <c r="R17" s="56">
        <v>2200</v>
      </c>
      <c r="S17" s="14"/>
      <c r="T17" s="14"/>
      <c r="U17" s="14"/>
      <c r="V17" s="14"/>
      <c r="W17" s="17">
        <v>3</v>
      </c>
      <c r="X17" s="14"/>
      <c r="Y17" s="15" t="s">
        <v>43</v>
      </c>
      <c r="Z17" s="67" t="s">
        <v>87</v>
      </c>
      <c r="AA17" s="16" t="s">
        <v>58</v>
      </c>
      <c r="AB17" s="66"/>
      <c r="AD17" s="64" t="s">
        <v>46</v>
      </c>
    </row>
    <row r="18" s="2" customFormat="1" ht="50" customHeight="1" spans="1:30">
      <c r="A18" s="18" t="s">
        <v>88</v>
      </c>
      <c r="B18" s="19"/>
      <c r="C18" s="19"/>
      <c r="D18" s="19"/>
      <c r="E18" s="19"/>
      <c r="F18" s="19"/>
      <c r="G18" s="19"/>
      <c r="H18" s="20"/>
      <c r="I18" s="37">
        <f>SUM(I19:I41)</f>
        <v>978.4</v>
      </c>
      <c r="J18" s="37">
        <f>SUM(J19:J41)</f>
        <v>344.4</v>
      </c>
      <c r="K18" s="37">
        <f>SUM(K19:K41)</f>
        <v>324</v>
      </c>
      <c r="L18" s="37">
        <f>SUM(L19:L41)</f>
        <v>133</v>
      </c>
      <c r="M18" s="37">
        <f>SUM(M19:M41)</f>
        <v>177</v>
      </c>
      <c r="N18" s="21">
        <f>SUM(N23:N31)</f>
        <v>465</v>
      </c>
      <c r="O18" s="21">
        <f>SUM(O23:O31)</f>
        <v>465</v>
      </c>
      <c r="P18" s="21"/>
      <c r="Q18" s="21"/>
      <c r="R18" s="21">
        <f>SUM(R19:R41)</f>
        <v>28380</v>
      </c>
      <c r="S18" s="21">
        <f t="shared" ref="S18:X18" si="1">SUM(S19:S41)</f>
        <v>0</v>
      </c>
      <c r="T18" s="21">
        <f t="shared" si="1"/>
        <v>0</v>
      </c>
      <c r="U18" s="21">
        <f t="shared" si="1"/>
        <v>197</v>
      </c>
      <c r="V18" s="21">
        <f t="shared" si="1"/>
        <v>0</v>
      </c>
      <c r="W18" s="21">
        <f t="shared" si="1"/>
        <v>0</v>
      </c>
      <c r="X18" s="21">
        <f t="shared" si="1"/>
        <v>251</v>
      </c>
      <c r="Y18" s="21"/>
      <c r="Z18" s="60"/>
      <c r="AA18" s="21"/>
      <c r="AB18" s="66"/>
      <c r="AD18" s="21"/>
    </row>
    <row r="19" s="2" customFormat="1" ht="100" customHeight="1" spans="1:30">
      <c r="A19" s="14">
        <v>11</v>
      </c>
      <c r="B19" s="15" t="s">
        <v>89</v>
      </c>
      <c r="C19" s="15" t="s">
        <v>90</v>
      </c>
      <c r="D19" s="15" t="s">
        <v>54</v>
      </c>
      <c r="E19" s="15" t="s">
        <v>38</v>
      </c>
      <c r="F19" s="15" t="s">
        <v>39</v>
      </c>
      <c r="G19" s="15" t="s">
        <v>40</v>
      </c>
      <c r="H19" s="16" t="s">
        <v>41</v>
      </c>
      <c r="I19" s="31">
        <v>18</v>
      </c>
      <c r="J19" s="31">
        <v>18</v>
      </c>
      <c r="K19" s="31"/>
      <c r="L19" s="31"/>
      <c r="M19" s="31"/>
      <c r="N19" s="15">
        <f>SUM(O19:P19)</f>
        <v>18</v>
      </c>
      <c r="O19" s="15">
        <v>18</v>
      </c>
      <c r="P19" s="15"/>
      <c r="Q19" s="15" t="s">
        <v>91</v>
      </c>
      <c r="R19" s="15">
        <v>400</v>
      </c>
      <c r="S19" s="16"/>
      <c r="T19" s="16"/>
      <c r="U19" s="16">
        <v>36</v>
      </c>
      <c r="V19" s="16"/>
      <c r="W19" s="16"/>
      <c r="X19" s="54"/>
      <c r="Y19" s="54" t="s">
        <v>43</v>
      </c>
      <c r="Z19" s="15" t="s">
        <v>92</v>
      </c>
      <c r="AA19" s="15" t="s">
        <v>45</v>
      </c>
      <c r="AB19" s="66"/>
      <c r="AC19" s="3"/>
      <c r="AD19" s="64" t="s">
        <v>46</v>
      </c>
    </row>
    <row r="20" s="2" customFormat="1" ht="100" customHeight="1" spans="1:30">
      <c r="A20" s="14">
        <v>12</v>
      </c>
      <c r="B20" s="15" t="s">
        <v>93</v>
      </c>
      <c r="C20" s="15" t="s">
        <v>94</v>
      </c>
      <c r="D20" s="15" t="s">
        <v>95</v>
      </c>
      <c r="E20" s="15" t="s">
        <v>38</v>
      </c>
      <c r="F20" s="15" t="s">
        <v>39</v>
      </c>
      <c r="G20" s="15" t="s">
        <v>40</v>
      </c>
      <c r="H20" s="16" t="s">
        <v>41</v>
      </c>
      <c r="I20" s="31">
        <v>65</v>
      </c>
      <c r="J20" s="31">
        <v>65</v>
      </c>
      <c r="K20" s="31"/>
      <c r="L20" s="31"/>
      <c r="M20" s="31"/>
      <c r="N20" s="15">
        <v>65</v>
      </c>
      <c r="O20" s="15">
        <v>65</v>
      </c>
      <c r="P20" s="15"/>
      <c r="Q20" s="15" t="s">
        <v>96</v>
      </c>
      <c r="R20" s="15">
        <v>1030</v>
      </c>
      <c r="S20" s="15"/>
      <c r="T20" s="15"/>
      <c r="U20" s="15">
        <v>36</v>
      </c>
      <c r="V20" s="15"/>
      <c r="W20" s="15"/>
      <c r="X20" s="15"/>
      <c r="Y20" s="15" t="s">
        <v>43</v>
      </c>
      <c r="Z20" s="15" t="s">
        <v>92</v>
      </c>
      <c r="AA20" s="15" t="s">
        <v>45</v>
      </c>
      <c r="AB20" s="66"/>
      <c r="AC20" s="3"/>
      <c r="AD20" s="64" t="s">
        <v>46</v>
      </c>
    </row>
    <row r="21" s="2" customFormat="1" ht="100" customHeight="1" spans="1:30">
      <c r="A21" s="14">
        <v>13</v>
      </c>
      <c r="B21" s="15" t="s">
        <v>97</v>
      </c>
      <c r="C21" s="15" t="s">
        <v>94</v>
      </c>
      <c r="D21" s="15" t="s">
        <v>54</v>
      </c>
      <c r="E21" s="15" t="s">
        <v>38</v>
      </c>
      <c r="F21" s="15" t="s">
        <v>39</v>
      </c>
      <c r="G21" s="15" t="s">
        <v>40</v>
      </c>
      <c r="H21" s="16" t="s">
        <v>41</v>
      </c>
      <c r="I21" s="31">
        <v>20</v>
      </c>
      <c r="J21" s="31">
        <v>20</v>
      </c>
      <c r="K21" s="34"/>
      <c r="L21" s="31"/>
      <c r="M21" s="31"/>
      <c r="N21" s="15">
        <v>20</v>
      </c>
      <c r="O21" s="15">
        <v>20</v>
      </c>
      <c r="P21" s="15"/>
      <c r="Q21" s="15" t="s">
        <v>98</v>
      </c>
      <c r="R21" s="15">
        <v>270</v>
      </c>
      <c r="S21" s="15"/>
      <c r="T21" s="15"/>
      <c r="U21" s="15">
        <v>36</v>
      </c>
      <c r="V21" s="15"/>
      <c r="W21" s="15"/>
      <c r="X21" s="15"/>
      <c r="Y21" s="15" t="s">
        <v>43</v>
      </c>
      <c r="Z21" s="15" t="s">
        <v>92</v>
      </c>
      <c r="AA21" s="15" t="s">
        <v>45</v>
      </c>
      <c r="AB21" s="66"/>
      <c r="AC21" s="3"/>
      <c r="AD21" s="64" t="s">
        <v>46</v>
      </c>
    </row>
    <row r="22" s="2" customFormat="1" ht="120" customHeight="1" spans="1:30">
      <c r="A22" s="14">
        <v>14</v>
      </c>
      <c r="B22" s="15" t="s">
        <v>99</v>
      </c>
      <c r="C22" s="15" t="s">
        <v>90</v>
      </c>
      <c r="D22" s="15" t="s">
        <v>54</v>
      </c>
      <c r="E22" s="15" t="s">
        <v>100</v>
      </c>
      <c r="F22" s="15" t="s">
        <v>39</v>
      </c>
      <c r="G22" s="15" t="s">
        <v>40</v>
      </c>
      <c r="H22" s="16" t="s">
        <v>41</v>
      </c>
      <c r="I22" s="31">
        <v>138</v>
      </c>
      <c r="J22" s="31"/>
      <c r="K22" s="31">
        <v>73</v>
      </c>
      <c r="L22" s="31"/>
      <c r="M22" s="31">
        <v>65</v>
      </c>
      <c r="N22" s="15">
        <f>SUM(O22:P22)</f>
        <v>138</v>
      </c>
      <c r="O22" s="15">
        <v>138</v>
      </c>
      <c r="P22" s="15"/>
      <c r="Q22" s="15" t="s">
        <v>101</v>
      </c>
      <c r="R22" s="15">
        <v>1500</v>
      </c>
      <c r="S22" s="15"/>
      <c r="T22" s="15"/>
      <c r="U22" s="15">
        <v>5</v>
      </c>
      <c r="V22" s="15"/>
      <c r="W22" s="15"/>
      <c r="X22" s="15"/>
      <c r="Y22" s="54" t="s">
        <v>43</v>
      </c>
      <c r="Z22" s="15" t="s">
        <v>92</v>
      </c>
      <c r="AA22" s="15"/>
      <c r="AB22" s="66"/>
      <c r="AC22" s="3"/>
      <c r="AD22" s="64" t="s">
        <v>46</v>
      </c>
    </row>
    <row r="23" s="2" customFormat="1" ht="100" customHeight="1" spans="1:243">
      <c r="A23" s="14">
        <v>15</v>
      </c>
      <c r="B23" s="15" t="s">
        <v>102</v>
      </c>
      <c r="C23" s="15" t="s">
        <v>103</v>
      </c>
      <c r="D23" s="15" t="s">
        <v>37</v>
      </c>
      <c r="E23" s="15" t="s">
        <v>104</v>
      </c>
      <c r="F23" s="15" t="s">
        <v>39</v>
      </c>
      <c r="G23" s="15" t="s">
        <v>40</v>
      </c>
      <c r="H23" s="16" t="s">
        <v>41</v>
      </c>
      <c r="I23" s="31">
        <v>34.5</v>
      </c>
      <c r="J23" s="31">
        <v>34.5</v>
      </c>
      <c r="K23" s="31"/>
      <c r="L23" s="31"/>
      <c r="M23" s="31"/>
      <c r="N23" s="15">
        <f>SUM(O23:P23)</f>
        <v>34.5</v>
      </c>
      <c r="O23" s="15">
        <v>34.5</v>
      </c>
      <c r="P23" s="15"/>
      <c r="Q23" s="15" t="s">
        <v>105</v>
      </c>
      <c r="R23" s="15">
        <v>500</v>
      </c>
      <c r="S23" s="15"/>
      <c r="T23" s="15"/>
      <c r="U23" s="15">
        <v>2</v>
      </c>
      <c r="V23" s="15"/>
      <c r="W23" s="15"/>
      <c r="X23" s="15"/>
      <c r="Y23" s="15" t="s">
        <v>43</v>
      </c>
      <c r="Z23" s="15" t="s">
        <v>92</v>
      </c>
      <c r="AA23" s="15" t="s">
        <v>58</v>
      </c>
      <c r="AB23" s="68"/>
      <c r="AC23" s="69">
        <f>N23+N24</f>
        <v>84.5</v>
      </c>
      <c r="AD23" s="64" t="s">
        <v>46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</row>
    <row r="24" s="2" customFormat="1" ht="100" customHeight="1" spans="1:30">
      <c r="A24" s="14">
        <v>16</v>
      </c>
      <c r="B24" s="15" t="s">
        <v>106</v>
      </c>
      <c r="C24" s="15" t="s">
        <v>107</v>
      </c>
      <c r="D24" s="15" t="s">
        <v>54</v>
      </c>
      <c r="E24" s="15" t="s">
        <v>104</v>
      </c>
      <c r="F24" s="15" t="s">
        <v>39</v>
      </c>
      <c r="G24" s="15" t="s">
        <v>40</v>
      </c>
      <c r="H24" s="16" t="s">
        <v>41</v>
      </c>
      <c r="I24" s="31">
        <v>50</v>
      </c>
      <c r="J24" s="31">
        <v>50</v>
      </c>
      <c r="K24" s="31"/>
      <c r="L24" s="31"/>
      <c r="M24" s="31"/>
      <c r="N24" s="15">
        <f>SUM(O24:P24)</f>
        <v>50</v>
      </c>
      <c r="O24" s="15">
        <v>50</v>
      </c>
      <c r="P24" s="15"/>
      <c r="Q24" s="15" t="s">
        <v>108</v>
      </c>
      <c r="R24" s="15">
        <v>500</v>
      </c>
      <c r="S24" s="15"/>
      <c r="T24" s="15"/>
      <c r="U24" s="15">
        <v>2</v>
      </c>
      <c r="V24" s="15"/>
      <c r="W24" s="15"/>
      <c r="X24" s="15"/>
      <c r="Y24" s="15" t="s">
        <v>43</v>
      </c>
      <c r="Z24" s="54" t="s">
        <v>109</v>
      </c>
      <c r="AA24" s="15" t="s">
        <v>58</v>
      </c>
      <c r="AB24" s="62"/>
      <c r="AC24" s="69"/>
      <c r="AD24" s="64" t="s">
        <v>46</v>
      </c>
    </row>
    <row r="25" s="2" customFormat="1" ht="100" customHeight="1" spans="1:30">
      <c r="A25" s="14">
        <v>17</v>
      </c>
      <c r="B25" s="15" t="s">
        <v>110</v>
      </c>
      <c r="C25" s="15" t="s">
        <v>107</v>
      </c>
      <c r="D25" s="15" t="s">
        <v>54</v>
      </c>
      <c r="E25" s="15" t="s">
        <v>49</v>
      </c>
      <c r="F25" s="15" t="s">
        <v>39</v>
      </c>
      <c r="G25" s="15" t="s">
        <v>40</v>
      </c>
      <c r="H25" s="16" t="s">
        <v>41</v>
      </c>
      <c r="I25" s="31">
        <v>10</v>
      </c>
      <c r="J25" s="31"/>
      <c r="K25" s="31"/>
      <c r="L25" s="31">
        <v>10</v>
      </c>
      <c r="M25" s="31"/>
      <c r="N25" s="15">
        <f>SUM(O25:P25)</f>
        <v>10</v>
      </c>
      <c r="O25" s="15">
        <v>10</v>
      </c>
      <c r="P25" s="15"/>
      <c r="Q25" s="15" t="s">
        <v>111</v>
      </c>
      <c r="R25" s="15">
        <v>450</v>
      </c>
      <c r="S25" s="15"/>
      <c r="T25" s="15"/>
      <c r="U25" s="15">
        <v>7</v>
      </c>
      <c r="V25" s="15"/>
      <c r="W25" s="15"/>
      <c r="X25" s="15"/>
      <c r="Y25" s="54" t="s">
        <v>43</v>
      </c>
      <c r="Z25" s="54" t="s">
        <v>109</v>
      </c>
      <c r="AA25" s="15" t="s">
        <v>45</v>
      </c>
      <c r="AB25" s="62"/>
      <c r="AC25" s="63">
        <f>N25+N26+N27+N28</f>
        <v>133</v>
      </c>
      <c r="AD25" s="64" t="s">
        <v>46</v>
      </c>
    </row>
    <row r="26" s="2" customFormat="1" ht="100" customHeight="1" spans="1:30">
      <c r="A26" s="14">
        <v>18</v>
      </c>
      <c r="B26" s="15" t="s">
        <v>112</v>
      </c>
      <c r="C26" s="15" t="s">
        <v>113</v>
      </c>
      <c r="D26" s="15" t="s">
        <v>54</v>
      </c>
      <c r="E26" s="15" t="s">
        <v>49</v>
      </c>
      <c r="F26" s="15" t="s">
        <v>39</v>
      </c>
      <c r="G26" s="15" t="s">
        <v>40</v>
      </c>
      <c r="H26" s="16" t="s">
        <v>41</v>
      </c>
      <c r="I26" s="31">
        <v>65</v>
      </c>
      <c r="J26" s="31">
        <v>65</v>
      </c>
      <c r="K26" s="31"/>
      <c r="L26" s="31"/>
      <c r="M26" s="31"/>
      <c r="N26" s="15">
        <v>65</v>
      </c>
      <c r="O26" s="15">
        <v>65</v>
      </c>
      <c r="P26" s="15"/>
      <c r="Q26" s="15" t="s">
        <v>114</v>
      </c>
      <c r="R26" s="15">
        <v>1500</v>
      </c>
      <c r="S26" s="15"/>
      <c r="T26" s="15"/>
      <c r="U26" s="15"/>
      <c r="V26" s="15"/>
      <c r="W26" s="15"/>
      <c r="X26" s="15">
        <v>45</v>
      </c>
      <c r="Y26" s="15" t="s">
        <v>43</v>
      </c>
      <c r="Z26" s="54" t="s">
        <v>115</v>
      </c>
      <c r="AA26" s="15" t="s">
        <v>45</v>
      </c>
      <c r="AB26" s="62"/>
      <c r="AC26" s="63"/>
      <c r="AD26" s="64" t="s">
        <v>46</v>
      </c>
    </row>
    <row r="27" s="2" customFormat="1" ht="100" customHeight="1" spans="1:30">
      <c r="A27" s="14">
        <v>19</v>
      </c>
      <c r="B27" s="15" t="s">
        <v>116</v>
      </c>
      <c r="C27" s="15" t="s">
        <v>103</v>
      </c>
      <c r="D27" s="15" t="s">
        <v>54</v>
      </c>
      <c r="E27" s="15" t="s">
        <v>49</v>
      </c>
      <c r="F27" s="15" t="s">
        <v>39</v>
      </c>
      <c r="G27" s="15" t="s">
        <v>40</v>
      </c>
      <c r="H27" s="16" t="s">
        <v>41</v>
      </c>
      <c r="I27" s="31">
        <v>48</v>
      </c>
      <c r="J27" s="31">
        <v>48</v>
      </c>
      <c r="K27" s="31"/>
      <c r="L27" s="31"/>
      <c r="M27" s="31"/>
      <c r="N27" s="15">
        <f>SUM(O27:P27)</f>
        <v>48</v>
      </c>
      <c r="O27" s="15">
        <v>48</v>
      </c>
      <c r="P27" s="15"/>
      <c r="Q27" s="15" t="s">
        <v>117</v>
      </c>
      <c r="R27" s="15">
        <v>720</v>
      </c>
      <c r="S27" s="15"/>
      <c r="T27" s="15"/>
      <c r="U27" s="15">
        <v>21</v>
      </c>
      <c r="V27" s="15"/>
      <c r="W27" s="15"/>
      <c r="X27" s="15"/>
      <c r="Y27" s="15" t="s">
        <v>43</v>
      </c>
      <c r="Z27" s="15" t="s">
        <v>92</v>
      </c>
      <c r="AA27" s="15" t="s">
        <v>45</v>
      </c>
      <c r="AB27" s="62"/>
      <c r="AC27" s="63"/>
      <c r="AD27" s="64" t="s">
        <v>46</v>
      </c>
    </row>
    <row r="28" s="2" customFormat="1" ht="100" customHeight="1" spans="1:30">
      <c r="A28" s="14">
        <v>20</v>
      </c>
      <c r="B28" s="15" t="s">
        <v>118</v>
      </c>
      <c r="C28" s="15" t="s">
        <v>119</v>
      </c>
      <c r="D28" s="15" t="s">
        <v>54</v>
      </c>
      <c r="E28" s="15" t="s">
        <v>38</v>
      </c>
      <c r="F28" s="15" t="s">
        <v>39</v>
      </c>
      <c r="G28" s="15" t="s">
        <v>40</v>
      </c>
      <c r="H28" s="16" t="s">
        <v>41</v>
      </c>
      <c r="I28" s="31">
        <v>10</v>
      </c>
      <c r="J28" s="31"/>
      <c r="K28" s="31"/>
      <c r="L28" s="31">
        <v>10</v>
      </c>
      <c r="M28" s="31"/>
      <c r="N28" s="15">
        <f>SUM(O28:P28)</f>
        <v>10</v>
      </c>
      <c r="O28" s="15">
        <v>10</v>
      </c>
      <c r="P28" s="15"/>
      <c r="Q28" s="15" t="s">
        <v>120</v>
      </c>
      <c r="R28" s="15">
        <v>2600</v>
      </c>
      <c r="S28" s="15"/>
      <c r="T28" s="15"/>
      <c r="U28" s="15"/>
      <c r="V28" s="15"/>
      <c r="W28" s="15"/>
      <c r="X28" s="15">
        <v>36</v>
      </c>
      <c r="Y28" s="54" t="s">
        <v>43</v>
      </c>
      <c r="Z28" s="54" t="s">
        <v>115</v>
      </c>
      <c r="AA28" s="15" t="s">
        <v>45</v>
      </c>
      <c r="AB28" s="62"/>
      <c r="AC28" s="63"/>
      <c r="AD28" s="64" t="s">
        <v>46</v>
      </c>
    </row>
    <row r="29" s="2" customFormat="1" ht="100" customHeight="1" spans="1:30">
      <c r="A29" s="14">
        <v>21</v>
      </c>
      <c r="B29" s="15" t="s">
        <v>121</v>
      </c>
      <c r="C29" s="15" t="s">
        <v>107</v>
      </c>
      <c r="D29" s="15" t="s">
        <v>54</v>
      </c>
      <c r="E29" s="15" t="s">
        <v>122</v>
      </c>
      <c r="F29" s="15" t="s">
        <v>39</v>
      </c>
      <c r="G29" s="15" t="s">
        <v>40</v>
      </c>
      <c r="H29" s="16" t="s">
        <v>41</v>
      </c>
      <c r="I29" s="31">
        <v>57.5</v>
      </c>
      <c r="J29" s="31">
        <v>9.9</v>
      </c>
      <c r="K29" s="31">
        <v>47.6</v>
      </c>
      <c r="L29" s="31"/>
      <c r="M29" s="31"/>
      <c r="N29" s="15">
        <f>SUM(O29:P29)</f>
        <v>57.5</v>
      </c>
      <c r="O29" s="15">
        <v>57.5</v>
      </c>
      <c r="P29" s="15"/>
      <c r="Q29" s="15" t="s">
        <v>123</v>
      </c>
      <c r="R29" s="15">
        <v>2500</v>
      </c>
      <c r="S29" s="15"/>
      <c r="T29" s="15"/>
      <c r="U29" s="15">
        <v>5</v>
      </c>
      <c r="V29" s="15"/>
      <c r="W29" s="15"/>
      <c r="X29" s="15"/>
      <c r="Y29" s="15" t="s">
        <v>43</v>
      </c>
      <c r="Z29" s="54" t="s">
        <v>109</v>
      </c>
      <c r="AA29" s="15"/>
      <c r="AB29" s="71"/>
      <c r="AD29" s="64" t="s">
        <v>46</v>
      </c>
    </row>
    <row r="30" s="2" customFormat="1" ht="100" customHeight="1" spans="1:30">
      <c r="A30" s="14">
        <v>22</v>
      </c>
      <c r="B30" s="16" t="s">
        <v>124</v>
      </c>
      <c r="C30" s="16" t="s">
        <v>125</v>
      </c>
      <c r="D30" s="16" t="s">
        <v>54</v>
      </c>
      <c r="E30" s="16" t="s">
        <v>126</v>
      </c>
      <c r="F30" s="16" t="s">
        <v>65</v>
      </c>
      <c r="G30" s="15" t="s">
        <v>40</v>
      </c>
      <c r="H30" s="16" t="s">
        <v>41</v>
      </c>
      <c r="I30" s="31">
        <v>90</v>
      </c>
      <c r="J30" s="31"/>
      <c r="K30" s="31">
        <v>90</v>
      </c>
      <c r="L30" s="31"/>
      <c r="M30" s="31"/>
      <c r="N30" s="16">
        <v>90</v>
      </c>
      <c r="O30" s="16">
        <v>90</v>
      </c>
      <c r="P30" s="16"/>
      <c r="Q30" s="16" t="s">
        <v>127</v>
      </c>
      <c r="R30" s="16">
        <v>550</v>
      </c>
      <c r="S30" s="16"/>
      <c r="T30" s="16"/>
      <c r="U30" s="16">
        <v>31</v>
      </c>
      <c r="V30" s="16"/>
      <c r="W30" s="16"/>
      <c r="X30" s="16"/>
      <c r="Y30" s="15" t="s">
        <v>43</v>
      </c>
      <c r="Z30" s="54" t="s">
        <v>109</v>
      </c>
      <c r="AA30" s="16"/>
      <c r="AB30" s="66"/>
      <c r="AD30" s="64" t="s">
        <v>46</v>
      </c>
    </row>
    <row r="31" s="2" customFormat="1" ht="100" customHeight="1" spans="1:30">
      <c r="A31" s="14">
        <v>23</v>
      </c>
      <c r="B31" s="16" t="s">
        <v>128</v>
      </c>
      <c r="C31" s="16" t="s">
        <v>129</v>
      </c>
      <c r="D31" s="16" t="s">
        <v>54</v>
      </c>
      <c r="E31" s="16" t="s">
        <v>130</v>
      </c>
      <c r="F31" s="16" t="s">
        <v>65</v>
      </c>
      <c r="G31" s="15" t="s">
        <v>40</v>
      </c>
      <c r="H31" s="16" t="s">
        <v>41</v>
      </c>
      <c r="I31" s="31">
        <v>100</v>
      </c>
      <c r="J31" s="31"/>
      <c r="K31" s="31">
        <v>100</v>
      </c>
      <c r="L31" s="31"/>
      <c r="M31" s="31"/>
      <c r="N31" s="16">
        <v>100</v>
      </c>
      <c r="O31" s="16">
        <v>100</v>
      </c>
      <c r="P31" s="16"/>
      <c r="Q31" s="16" t="s">
        <v>131</v>
      </c>
      <c r="R31" s="16">
        <v>350</v>
      </c>
      <c r="S31" s="16"/>
      <c r="T31" s="16"/>
      <c r="U31" s="16">
        <v>16</v>
      </c>
      <c r="V31" s="16"/>
      <c r="W31" s="16"/>
      <c r="X31" s="16"/>
      <c r="Y31" s="15" t="s">
        <v>43</v>
      </c>
      <c r="Z31" s="54" t="s">
        <v>115</v>
      </c>
      <c r="AA31" s="15" t="s">
        <v>58</v>
      </c>
      <c r="AB31" s="62"/>
      <c r="AD31" s="64" t="s">
        <v>46</v>
      </c>
    </row>
    <row r="32" s="2" customFormat="1" ht="193" customHeight="1" spans="1:30">
      <c r="A32" s="14">
        <v>24</v>
      </c>
      <c r="B32" s="17" t="s">
        <v>132</v>
      </c>
      <c r="C32" s="17" t="s">
        <v>107</v>
      </c>
      <c r="D32" s="17" t="s">
        <v>54</v>
      </c>
      <c r="E32" s="17" t="s">
        <v>60</v>
      </c>
      <c r="F32" s="17" t="s">
        <v>39</v>
      </c>
      <c r="G32" s="17" t="s">
        <v>40</v>
      </c>
      <c r="H32" s="16" t="s">
        <v>41</v>
      </c>
      <c r="I32" s="36">
        <v>112</v>
      </c>
      <c r="J32" s="32"/>
      <c r="K32" s="32"/>
      <c r="L32" s="32"/>
      <c r="M32" s="32">
        <v>112</v>
      </c>
      <c r="N32" s="16"/>
      <c r="O32" s="16"/>
      <c r="P32" s="16"/>
      <c r="Q32" s="55" t="s">
        <v>133</v>
      </c>
      <c r="R32" s="17">
        <v>2300</v>
      </c>
      <c r="S32" s="16"/>
      <c r="T32" s="16"/>
      <c r="U32" s="16"/>
      <c r="V32" s="16"/>
      <c r="W32" s="16"/>
      <c r="X32" s="17">
        <v>3</v>
      </c>
      <c r="Y32" s="15" t="s">
        <v>43</v>
      </c>
      <c r="Z32" s="67" t="s">
        <v>109</v>
      </c>
      <c r="AA32" s="16" t="s">
        <v>58</v>
      </c>
      <c r="AB32" s="62"/>
      <c r="AD32" s="64" t="s">
        <v>46</v>
      </c>
    </row>
    <row r="33" s="2" customFormat="1" ht="147" customHeight="1" spans="1:30">
      <c r="A33" s="14">
        <v>25</v>
      </c>
      <c r="B33" s="17" t="s">
        <v>134</v>
      </c>
      <c r="C33" s="17" t="s">
        <v>135</v>
      </c>
      <c r="D33" s="17" t="s">
        <v>54</v>
      </c>
      <c r="E33" s="17" t="s">
        <v>104</v>
      </c>
      <c r="F33" s="17" t="s">
        <v>39</v>
      </c>
      <c r="G33" s="17" t="s">
        <v>40</v>
      </c>
      <c r="H33" s="16" t="s">
        <v>41</v>
      </c>
      <c r="I33" s="36">
        <v>52</v>
      </c>
      <c r="J33" s="32"/>
      <c r="K33" s="32"/>
      <c r="L33" s="32">
        <v>52</v>
      </c>
      <c r="M33" s="32"/>
      <c r="N33" s="16"/>
      <c r="O33" s="16"/>
      <c r="P33" s="16"/>
      <c r="Q33" s="55" t="s">
        <v>136</v>
      </c>
      <c r="R33" s="17">
        <v>3000</v>
      </c>
      <c r="S33" s="16"/>
      <c r="T33" s="16"/>
      <c r="U33" s="16"/>
      <c r="V33" s="16"/>
      <c r="W33" s="16"/>
      <c r="X33" s="17">
        <v>6</v>
      </c>
      <c r="Y33" s="15" t="s">
        <v>43</v>
      </c>
      <c r="Z33" s="67" t="s">
        <v>109</v>
      </c>
      <c r="AA33" s="16" t="s">
        <v>58</v>
      </c>
      <c r="AB33" s="62"/>
      <c r="AD33" s="64" t="s">
        <v>46</v>
      </c>
    </row>
    <row r="34" s="2" customFormat="1" ht="100" customHeight="1" spans="1:30">
      <c r="A34" s="14">
        <v>26</v>
      </c>
      <c r="B34" s="17" t="s">
        <v>137</v>
      </c>
      <c r="C34" s="17" t="s">
        <v>94</v>
      </c>
      <c r="D34" s="17" t="s">
        <v>54</v>
      </c>
      <c r="E34" s="17" t="s">
        <v>55</v>
      </c>
      <c r="F34" s="17" t="s">
        <v>39</v>
      </c>
      <c r="G34" s="17" t="s">
        <v>40</v>
      </c>
      <c r="H34" s="16" t="s">
        <v>41</v>
      </c>
      <c r="I34" s="36">
        <v>31</v>
      </c>
      <c r="J34" s="32"/>
      <c r="K34" s="32"/>
      <c r="L34" s="32">
        <v>31</v>
      </c>
      <c r="M34" s="32"/>
      <c r="N34" s="16"/>
      <c r="O34" s="16"/>
      <c r="P34" s="16"/>
      <c r="Q34" s="55" t="s">
        <v>138</v>
      </c>
      <c r="R34" s="17">
        <v>2200</v>
      </c>
      <c r="S34" s="16"/>
      <c r="T34" s="16"/>
      <c r="U34" s="16"/>
      <c r="V34" s="16"/>
      <c r="W34" s="16"/>
      <c r="X34" s="17">
        <v>3</v>
      </c>
      <c r="Y34" s="15" t="s">
        <v>43</v>
      </c>
      <c r="Z34" s="67" t="s">
        <v>92</v>
      </c>
      <c r="AA34" s="16" t="s">
        <v>58</v>
      </c>
      <c r="AB34" s="62"/>
      <c r="AD34" s="64" t="s">
        <v>46</v>
      </c>
    </row>
    <row r="35" s="2" customFormat="1" ht="100" customHeight="1" spans="1:30">
      <c r="A35" s="14">
        <v>27</v>
      </c>
      <c r="B35" s="17" t="s">
        <v>139</v>
      </c>
      <c r="C35" s="17" t="s">
        <v>94</v>
      </c>
      <c r="D35" s="17" t="s">
        <v>54</v>
      </c>
      <c r="E35" s="17" t="s">
        <v>140</v>
      </c>
      <c r="F35" s="17" t="s">
        <v>39</v>
      </c>
      <c r="G35" s="17" t="s">
        <v>40</v>
      </c>
      <c r="H35" s="16" t="s">
        <v>41</v>
      </c>
      <c r="I35" s="36">
        <v>13.4</v>
      </c>
      <c r="J35" s="32"/>
      <c r="K35" s="32">
        <v>13.4</v>
      </c>
      <c r="L35" s="32"/>
      <c r="M35" s="32"/>
      <c r="N35" s="16"/>
      <c r="O35" s="16"/>
      <c r="P35" s="16"/>
      <c r="Q35" s="55" t="s">
        <v>141</v>
      </c>
      <c r="R35" s="17">
        <v>2200</v>
      </c>
      <c r="S35" s="16"/>
      <c r="T35" s="16"/>
      <c r="U35" s="16"/>
      <c r="V35" s="16"/>
      <c r="W35" s="16"/>
      <c r="X35" s="17">
        <v>14</v>
      </c>
      <c r="Y35" s="15" t="s">
        <v>43</v>
      </c>
      <c r="Z35" s="67" t="s">
        <v>92</v>
      </c>
      <c r="AA35" s="16"/>
      <c r="AB35" s="62"/>
      <c r="AD35" s="64" t="s">
        <v>46</v>
      </c>
    </row>
    <row r="36" s="2" customFormat="1" ht="100" customHeight="1" spans="1:30">
      <c r="A36" s="14">
        <v>28</v>
      </c>
      <c r="B36" s="15" t="s">
        <v>142</v>
      </c>
      <c r="C36" s="15" t="s">
        <v>107</v>
      </c>
      <c r="D36" s="15" t="s">
        <v>54</v>
      </c>
      <c r="E36" s="15" t="s">
        <v>143</v>
      </c>
      <c r="F36" s="15" t="s">
        <v>39</v>
      </c>
      <c r="G36" s="15" t="s">
        <v>40</v>
      </c>
      <c r="H36" s="17" t="s">
        <v>41</v>
      </c>
      <c r="I36" s="31">
        <v>14</v>
      </c>
      <c r="J36" s="31">
        <v>14</v>
      </c>
      <c r="K36" s="36"/>
      <c r="L36" s="36"/>
      <c r="M36" s="36"/>
      <c r="N36" s="17" t="s">
        <v>144</v>
      </c>
      <c r="O36" s="16"/>
      <c r="P36" s="16"/>
      <c r="Q36" s="17" t="s">
        <v>144</v>
      </c>
      <c r="R36" s="15">
        <v>2200</v>
      </c>
      <c r="S36" s="15"/>
      <c r="T36" s="15"/>
      <c r="U36" s="15"/>
      <c r="V36" s="15"/>
      <c r="W36" s="15"/>
      <c r="X36" s="15">
        <v>5</v>
      </c>
      <c r="Y36" s="15" t="s">
        <v>43</v>
      </c>
      <c r="Z36" s="15" t="s">
        <v>145</v>
      </c>
      <c r="AA36" s="16"/>
      <c r="AB36" s="62"/>
      <c r="AD36" s="64" t="s">
        <v>46</v>
      </c>
    </row>
    <row r="37" s="2" customFormat="1" ht="100" customHeight="1" spans="1:30">
      <c r="A37" s="14">
        <v>29</v>
      </c>
      <c r="B37" s="15" t="s">
        <v>146</v>
      </c>
      <c r="C37" s="15" t="s">
        <v>113</v>
      </c>
      <c r="D37" s="15" t="s">
        <v>54</v>
      </c>
      <c r="E37" s="15" t="s">
        <v>147</v>
      </c>
      <c r="F37" s="16" t="s">
        <v>65</v>
      </c>
      <c r="G37" s="15" t="s">
        <v>40</v>
      </c>
      <c r="H37" s="17" t="s">
        <v>41</v>
      </c>
      <c r="I37" s="31">
        <v>10</v>
      </c>
      <c r="J37" s="31"/>
      <c r="K37" s="36"/>
      <c r="L37" s="36">
        <v>10</v>
      </c>
      <c r="M37" s="36"/>
      <c r="N37" s="17"/>
      <c r="O37" s="16"/>
      <c r="P37" s="16"/>
      <c r="Q37" s="15" t="s">
        <v>148</v>
      </c>
      <c r="R37" s="15">
        <v>500</v>
      </c>
      <c r="S37" s="15"/>
      <c r="T37" s="15"/>
      <c r="U37" s="15"/>
      <c r="V37" s="15"/>
      <c r="W37" s="15"/>
      <c r="X37" s="15">
        <v>30</v>
      </c>
      <c r="Y37" s="15" t="s">
        <v>43</v>
      </c>
      <c r="Z37" s="15" t="s">
        <v>149</v>
      </c>
      <c r="AA37" s="15" t="s">
        <v>150</v>
      </c>
      <c r="AB37" s="62"/>
      <c r="AD37" s="64" t="s">
        <v>46</v>
      </c>
    </row>
    <row r="38" s="2" customFormat="1" ht="100" customHeight="1" spans="1:30">
      <c r="A38" s="14">
        <v>30</v>
      </c>
      <c r="B38" s="15" t="s">
        <v>151</v>
      </c>
      <c r="C38" s="15" t="s">
        <v>152</v>
      </c>
      <c r="D38" s="15" t="s">
        <v>95</v>
      </c>
      <c r="E38" s="15" t="s">
        <v>153</v>
      </c>
      <c r="F38" s="16" t="s">
        <v>65</v>
      </c>
      <c r="G38" s="15" t="s">
        <v>40</v>
      </c>
      <c r="H38" s="17" t="s">
        <v>41</v>
      </c>
      <c r="I38" s="31">
        <v>10</v>
      </c>
      <c r="J38" s="31"/>
      <c r="K38" s="36"/>
      <c r="L38" s="36">
        <v>10</v>
      </c>
      <c r="M38" s="36"/>
      <c r="N38" s="17"/>
      <c r="O38" s="16"/>
      <c r="P38" s="16"/>
      <c r="Q38" s="15" t="s">
        <v>154</v>
      </c>
      <c r="R38" s="15">
        <v>210</v>
      </c>
      <c r="S38" s="15"/>
      <c r="T38" s="15"/>
      <c r="U38" s="15"/>
      <c r="V38" s="15"/>
      <c r="W38" s="15"/>
      <c r="X38" s="15">
        <v>28</v>
      </c>
      <c r="Y38" s="15" t="s">
        <v>43</v>
      </c>
      <c r="Z38" s="15" t="s">
        <v>155</v>
      </c>
      <c r="AA38" s="15" t="s">
        <v>45</v>
      </c>
      <c r="AB38" s="62"/>
      <c r="AD38" s="64" t="s">
        <v>46</v>
      </c>
    </row>
    <row r="39" s="2" customFormat="1" ht="100" customHeight="1" spans="1:30">
      <c r="A39" s="14">
        <v>31</v>
      </c>
      <c r="B39" s="15" t="s">
        <v>156</v>
      </c>
      <c r="C39" s="15" t="s">
        <v>90</v>
      </c>
      <c r="D39" s="15" t="s">
        <v>37</v>
      </c>
      <c r="E39" s="15" t="s">
        <v>157</v>
      </c>
      <c r="F39" s="16" t="s">
        <v>65</v>
      </c>
      <c r="G39" s="15" t="s">
        <v>40</v>
      </c>
      <c r="H39" s="17" t="s">
        <v>41</v>
      </c>
      <c r="I39" s="31">
        <v>10</v>
      </c>
      <c r="J39" s="31"/>
      <c r="K39" s="36"/>
      <c r="L39" s="36">
        <v>10</v>
      </c>
      <c r="M39" s="36"/>
      <c r="N39" s="17"/>
      <c r="O39" s="16"/>
      <c r="P39" s="16"/>
      <c r="Q39" s="15" t="s">
        <v>158</v>
      </c>
      <c r="R39" s="15">
        <v>200</v>
      </c>
      <c r="S39" s="15"/>
      <c r="T39" s="15"/>
      <c r="U39" s="15"/>
      <c r="V39" s="15"/>
      <c r="W39" s="15"/>
      <c r="X39" s="15">
        <v>25</v>
      </c>
      <c r="Y39" s="15" t="s">
        <v>43</v>
      </c>
      <c r="Z39" s="15" t="s">
        <v>159</v>
      </c>
      <c r="AA39" s="15" t="s">
        <v>45</v>
      </c>
      <c r="AB39" s="62"/>
      <c r="AD39" s="64" t="s">
        <v>46</v>
      </c>
    </row>
    <row r="40" s="2" customFormat="1" ht="100" customHeight="1" spans="1:30">
      <c r="A40" s="14">
        <v>32</v>
      </c>
      <c r="B40" s="15" t="s">
        <v>160</v>
      </c>
      <c r="C40" s="15" t="s">
        <v>107</v>
      </c>
      <c r="D40" s="15" t="s">
        <v>54</v>
      </c>
      <c r="E40" s="15" t="s">
        <v>55</v>
      </c>
      <c r="F40" s="15" t="s">
        <v>39</v>
      </c>
      <c r="G40" s="15" t="s">
        <v>40</v>
      </c>
      <c r="H40" s="17" t="s">
        <v>41</v>
      </c>
      <c r="I40" s="31">
        <v>10</v>
      </c>
      <c r="J40" s="36">
        <v>10</v>
      </c>
      <c r="K40" s="36"/>
      <c r="L40" s="38"/>
      <c r="M40" s="36"/>
      <c r="N40" s="17"/>
      <c r="O40" s="16"/>
      <c r="P40" s="16"/>
      <c r="Q40" s="15" t="s">
        <v>161</v>
      </c>
      <c r="R40" s="15">
        <v>2200</v>
      </c>
      <c r="S40" s="15"/>
      <c r="T40" s="15"/>
      <c r="U40" s="15"/>
      <c r="V40" s="15"/>
      <c r="W40" s="15"/>
      <c r="X40" s="15">
        <v>24</v>
      </c>
      <c r="Y40" s="15" t="s">
        <v>43</v>
      </c>
      <c r="Z40" s="15" t="s">
        <v>162</v>
      </c>
      <c r="AA40" s="15" t="s">
        <v>163</v>
      </c>
      <c r="AB40" s="62"/>
      <c r="AD40" s="64" t="s">
        <v>46</v>
      </c>
    </row>
    <row r="41" s="2" customFormat="1" ht="100" customHeight="1" spans="1:30">
      <c r="A41" s="14">
        <v>33</v>
      </c>
      <c r="B41" s="15" t="s">
        <v>164</v>
      </c>
      <c r="C41" s="15" t="s">
        <v>107</v>
      </c>
      <c r="D41" s="15" t="s">
        <v>54</v>
      </c>
      <c r="E41" s="15" t="s">
        <v>165</v>
      </c>
      <c r="F41" s="15" t="s">
        <v>39</v>
      </c>
      <c r="G41" s="15" t="s">
        <v>40</v>
      </c>
      <c r="H41" s="17" t="s">
        <v>41</v>
      </c>
      <c r="I41" s="31">
        <v>10</v>
      </c>
      <c r="J41" s="36">
        <v>10</v>
      </c>
      <c r="K41" s="36"/>
      <c r="L41" s="38"/>
      <c r="M41" s="36"/>
      <c r="N41" s="17"/>
      <c r="O41" s="16"/>
      <c r="P41" s="16"/>
      <c r="Q41" s="15" t="s">
        <v>166</v>
      </c>
      <c r="R41" s="15">
        <v>500</v>
      </c>
      <c r="S41" s="15"/>
      <c r="T41" s="15"/>
      <c r="U41" s="15"/>
      <c r="V41" s="15"/>
      <c r="W41" s="15"/>
      <c r="X41" s="15">
        <v>32</v>
      </c>
      <c r="Y41" s="15" t="s">
        <v>43</v>
      </c>
      <c r="Z41" s="15" t="s">
        <v>167</v>
      </c>
      <c r="AA41" s="15" t="s">
        <v>163</v>
      </c>
      <c r="AB41" s="62"/>
      <c r="AD41" s="64" t="s">
        <v>46</v>
      </c>
    </row>
    <row r="42" s="1" customFormat="1" ht="50" customHeight="1" spans="1:30">
      <c r="A42" s="21" t="s">
        <v>168</v>
      </c>
      <c r="B42" s="21"/>
      <c r="C42" s="21"/>
      <c r="D42" s="21"/>
      <c r="E42" s="21"/>
      <c r="F42" s="21"/>
      <c r="G42" s="21"/>
      <c r="H42" s="21"/>
      <c r="I42" s="37">
        <f>SUM(I43:I44)</f>
        <v>63.25</v>
      </c>
      <c r="J42" s="39"/>
      <c r="K42" s="39"/>
      <c r="L42" s="39"/>
      <c r="M42" s="39">
        <f>SUM(M43:M44)</f>
        <v>63.25</v>
      </c>
      <c r="N42" s="21" t="e">
        <f>SUM(#REF!)</f>
        <v>#REF!</v>
      </c>
      <c r="O42" s="21" t="e">
        <f>SUM(#REF!)</f>
        <v>#REF!</v>
      </c>
      <c r="P42" s="21"/>
      <c r="Q42" s="21"/>
      <c r="R42" s="21">
        <f>SUM(R43:R44)</f>
        <v>284</v>
      </c>
      <c r="S42" s="21"/>
      <c r="T42" s="21">
        <f>SUM(T43:T44)</f>
        <v>20</v>
      </c>
      <c r="U42" s="21">
        <f>SUM(U43:U44)</f>
        <v>264</v>
      </c>
      <c r="V42" s="21"/>
      <c r="W42" s="21"/>
      <c r="X42" s="21"/>
      <c r="Y42" s="21"/>
      <c r="Z42" s="72"/>
      <c r="AA42" s="21"/>
      <c r="AB42" s="61"/>
      <c r="AD42" s="21"/>
    </row>
    <row r="43" s="1" customFormat="1" ht="90" customHeight="1" spans="1:30">
      <c r="A43" s="16">
        <v>34</v>
      </c>
      <c r="B43" s="16" t="s">
        <v>169</v>
      </c>
      <c r="C43" s="15" t="s">
        <v>170</v>
      </c>
      <c r="D43" s="15" t="s">
        <v>171</v>
      </c>
      <c r="E43" s="16" t="s">
        <v>74</v>
      </c>
      <c r="F43" s="16" t="s">
        <v>75</v>
      </c>
      <c r="G43" s="16" t="s">
        <v>40</v>
      </c>
      <c r="H43" s="16" t="s">
        <v>40</v>
      </c>
      <c r="I43" s="31">
        <v>0.75</v>
      </c>
      <c r="J43" s="28"/>
      <c r="K43" s="28"/>
      <c r="L43" s="28"/>
      <c r="M43" s="16">
        <v>0.75</v>
      </c>
      <c r="N43" s="28"/>
      <c r="O43" s="28"/>
      <c r="P43" s="28"/>
      <c r="Q43" s="16" t="s">
        <v>172</v>
      </c>
      <c r="R43" s="16">
        <v>20</v>
      </c>
      <c r="S43" s="16"/>
      <c r="T43" s="16">
        <v>20</v>
      </c>
      <c r="U43" s="28"/>
      <c r="V43" s="28"/>
      <c r="W43" s="28"/>
      <c r="X43" s="28"/>
      <c r="Y43" s="16" t="s">
        <v>173</v>
      </c>
      <c r="Z43" s="16" t="s">
        <v>174</v>
      </c>
      <c r="AA43" s="54" t="s">
        <v>78</v>
      </c>
      <c r="AB43" s="61"/>
      <c r="AD43" s="64" t="s">
        <v>46</v>
      </c>
    </row>
    <row r="44" s="1" customFormat="1" ht="90" customHeight="1" spans="1:30">
      <c r="A44" s="16">
        <v>35</v>
      </c>
      <c r="B44" s="16" t="s">
        <v>175</v>
      </c>
      <c r="C44" s="15" t="s">
        <v>176</v>
      </c>
      <c r="D44" s="15" t="s">
        <v>73</v>
      </c>
      <c r="E44" s="15" t="s">
        <v>74</v>
      </c>
      <c r="F44" s="15" t="s">
        <v>75</v>
      </c>
      <c r="G44" s="16" t="s">
        <v>40</v>
      </c>
      <c r="H44" s="16" t="s">
        <v>41</v>
      </c>
      <c r="I44" s="31">
        <v>62.5</v>
      </c>
      <c r="J44" s="32"/>
      <c r="K44" s="32"/>
      <c r="L44" s="32"/>
      <c r="M44" s="32">
        <v>62.5</v>
      </c>
      <c r="N44" s="16">
        <v>60</v>
      </c>
      <c r="O44" s="16">
        <v>60</v>
      </c>
      <c r="P44" s="16"/>
      <c r="Q44" s="15" t="s">
        <v>177</v>
      </c>
      <c r="R44" s="16">
        <f>165+99</f>
        <v>264</v>
      </c>
      <c r="S44" s="16"/>
      <c r="T44" s="28"/>
      <c r="U44" s="16">
        <v>264</v>
      </c>
      <c r="V44" s="16"/>
      <c r="W44" s="28"/>
      <c r="X44" s="16"/>
      <c r="Y44" s="16" t="s">
        <v>173</v>
      </c>
      <c r="Z44" s="16" t="s">
        <v>178</v>
      </c>
      <c r="AA44" s="16" t="s">
        <v>78</v>
      </c>
      <c r="AB44" s="61"/>
      <c r="AD44" s="64" t="s">
        <v>46</v>
      </c>
    </row>
    <row r="45" s="1" customFormat="1" ht="50" customHeight="1" spans="1:30">
      <c r="A45" s="18" t="s">
        <v>179</v>
      </c>
      <c r="B45" s="19"/>
      <c r="C45" s="19"/>
      <c r="D45" s="19"/>
      <c r="E45" s="19"/>
      <c r="F45" s="19"/>
      <c r="G45" s="19"/>
      <c r="H45" s="20"/>
      <c r="I45" s="37">
        <f>I46</f>
        <v>12.45</v>
      </c>
      <c r="J45" s="21"/>
      <c r="K45" s="21"/>
      <c r="L45" s="21"/>
      <c r="M45" s="40">
        <f>M46</f>
        <v>12.45</v>
      </c>
      <c r="N45" s="21" t="e">
        <f>N46+#REF!</f>
        <v>#REF!</v>
      </c>
      <c r="O45" s="21" t="e">
        <f>O46+#REF!</f>
        <v>#REF!</v>
      </c>
      <c r="P45" s="21"/>
      <c r="Q45" s="21"/>
      <c r="R45" s="21">
        <f>R46</f>
        <v>45</v>
      </c>
      <c r="S45" s="21"/>
      <c r="T45" s="21"/>
      <c r="U45" s="21"/>
      <c r="V45" s="21"/>
      <c r="W45" s="21"/>
      <c r="X45" s="21">
        <f>X46</f>
        <v>45</v>
      </c>
      <c r="Y45" s="21"/>
      <c r="Z45" s="72"/>
      <c r="AA45" s="21"/>
      <c r="AB45" s="61"/>
      <c r="AD45" s="21"/>
    </row>
    <row r="46" s="1" customFormat="1" ht="90" customHeight="1" spans="1:30">
      <c r="A46" s="14">
        <v>36</v>
      </c>
      <c r="B46" s="15" t="s">
        <v>180</v>
      </c>
      <c r="C46" s="15" t="s">
        <v>181</v>
      </c>
      <c r="D46" s="15" t="s">
        <v>171</v>
      </c>
      <c r="E46" s="15" t="s">
        <v>74</v>
      </c>
      <c r="F46" s="16" t="s">
        <v>75</v>
      </c>
      <c r="G46" s="15" t="s">
        <v>40</v>
      </c>
      <c r="H46" s="16" t="s">
        <v>40</v>
      </c>
      <c r="I46" s="31">
        <v>12.45</v>
      </c>
      <c r="J46" s="16"/>
      <c r="K46" s="16"/>
      <c r="L46" s="16"/>
      <c r="M46" s="16">
        <v>12.45</v>
      </c>
      <c r="N46" s="15">
        <v>9</v>
      </c>
      <c r="O46" s="15">
        <v>9</v>
      </c>
      <c r="P46" s="15"/>
      <c r="Q46" s="16" t="s">
        <v>182</v>
      </c>
      <c r="R46" s="54">
        <f>X46</f>
        <v>45</v>
      </c>
      <c r="S46" s="16"/>
      <c r="T46" s="16"/>
      <c r="U46" s="16"/>
      <c r="V46" s="16"/>
      <c r="W46" s="16"/>
      <c r="X46" s="15">
        <v>45</v>
      </c>
      <c r="Y46" s="16" t="s">
        <v>173</v>
      </c>
      <c r="Z46" s="16" t="s">
        <v>183</v>
      </c>
      <c r="AA46" s="16" t="s">
        <v>78</v>
      </c>
      <c r="AB46" s="61"/>
      <c r="AD46" s="64" t="s">
        <v>46</v>
      </c>
    </row>
    <row r="47" s="1" customFormat="1" ht="50" customHeight="1" spans="1:30">
      <c r="A47" s="22" t="s">
        <v>184</v>
      </c>
      <c r="B47" s="22"/>
      <c r="C47" s="22"/>
      <c r="D47" s="22"/>
      <c r="E47" s="22"/>
      <c r="F47" s="22"/>
      <c r="G47" s="22"/>
      <c r="H47" s="22"/>
      <c r="I47" s="41">
        <v>15.9</v>
      </c>
      <c r="J47" s="22"/>
      <c r="K47" s="22"/>
      <c r="L47" s="22"/>
      <c r="M47" s="42">
        <f>I47</f>
        <v>15.9</v>
      </c>
      <c r="N47" s="43">
        <v>10</v>
      </c>
      <c r="O47" s="43">
        <v>10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73"/>
      <c r="AA47" s="43"/>
      <c r="AB47" s="61"/>
      <c r="AD47" s="43"/>
    </row>
    <row r="48" s="1" customFormat="1" ht="90" customHeight="1" spans="1:30">
      <c r="A48" s="14">
        <v>37</v>
      </c>
      <c r="B48" s="14" t="s">
        <v>185</v>
      </c>
      <c r="C48" s="15" t="s">
        <v>186</v>
      </c>
      <c r="D48" s="15" t="s">
        <v>73</v>
      </c>
      <c r="E48" s="15" t="s">
        <v>74</v>
      </c>
      <c r="F48" s="15" t="s">
        <v>75</v>
      </c>
      <c r="G48" s="16" t="s">
        <v>40</v>
      </c>
      <c r="H48" s="16" t="s">
        <v>41</v>
      </c>
      <c r="I48" s="31">
        <v>10</v>
      </c>
      <c r="J48" s="32"/>
      <c r="K48" s="32"/>
      <c r="L48" s="32"/>
      <c r="M48" s="32">
        <v>10</v>
      </c>
      <c r="N48" s="16">
        <v>10</v>
      </c>
      <c r="O48" s="16">
        <v>10</v>
      </c>
      <c r="P48" s="16"/>
      <c r="Q48" s="16" t="s">
        <v>187</v>
      </c>
      <c r="R48" s="16"/>
      <c r="S48" s="16"/>
      <c r="T48" s="16"/>
      <c r="U48" s="16"/>
      <c r="V48" s="16"/>
      <c r="W48" s="16"/>
      <c r="X48" s="16"/>
      <c r="Y48" s="16" t="s">
        <v>188</v>
      </c>
      <c r="Z48" s="16" t="s">
        <v>189</v>
      </c>
      <c r="AA48" s="16"/>
      <c r="AB48" s="74"/>
      <c r="AD48" s="64" t="s">
        <v>46</v>
      </c>
    </row>
    <row r="49" s="1" customFormat="1" ht="90" customHeight="1" spans="1:30">
      <c r="A49" s="23">
        <v>38</v>
      </c>
      <c r="B49" s="14" t="s">
        <v>185</v>
      </c>
      <c r="C49" s="15" t="s">
        <v>186</v>
      </c>
      <c r="D49" s="15" t="s">
        <v>73</v>
      </c>
      <c r="E49" s="15" t="s">
        <v>74</v>
      </c>
      <c r="F49" s="15" t="s">
        <v>75</v>
      </c>
      <c r="G49" s="16" t="s">
        <v>40</v>
      </c>
      <c r="H49" s="16" t="s">
        <v>41</v>
      </c>
      <c r="I49" s="31">
        <f>5.9</f>
        <v>5.9</v>
      </c>
      <c r="J49" s="32"/>
      <c r="K49" s="32"/>
      <c r="L49" s="32"/>
      <c r="M49" s="32">
        <v>5.9</v>
      </c>
      <c r="N49" s="16">
        <v>10</v>
      </c>
      <c r="O49" s="16">
        <v>10</v>
      </c>
      <c r="P49" s="16"/>
      <c r="Q49" s="15" t="s">
        <v>190</v>
      </c>
      <c r="R49" s="16"/>
      <c r="S49" s="16"/>
      <c r="T49" s="16"/>
      <c r="U49" s="16"/>
      <c r="V49" s="16"/>
      <c r="W49" s="16"/>
      <c r="X49" s="16"/>
      <c r="Y49" s="16" t="s">
        <v>188</v>
      </c>
      <c r="Z49" s="16" t="s">
        <v>189</v>
      </c>
      <c r="AA49" s="16"/>
      <c r="AB49" s="74"/>
      <c r="AD49" s="64" t="s">
        <v>46</v>
      </c>
    </row>
    <row r="50" s="1" customFormat="1" ht="50" customHeight="1" spans="1:30">
      <c r="A50" s="24" t="s">
        <v>191</v>
      </c>
      <c r="B50" s="25"/>
      <c r="C50" s="25"/>
      <c r="D50" s="25"/>
      <c r="E50" s="25"/>
      <c r="F50" s="25"/>
      <c r="G50" s="25"/>
      <c r="H50" s="26"/>
      <c r="I50" s="41">
        <f>I7+I18+I42+I45+I47</f>
        <v>2149</v>
      </c>
      <c r="J50" s="44">
        <f>J7+J18</f>
        <v>884</v>
      </c>
      <c r="K50" s="44">
        <f>K7+K18</f>
        <v>712</v>
      </c>
      <c r="L50" s="44">
        <f>L7+L18</f>
        <v>253</v>
      </c>
      <c r="M50" s="44">
        <f>M7+M42+M45+M47+M18</f>
        <v>300</v>
      </c>
      <c r="N50" s="45" t="e">
        <f>N7+N18+N42+N45+N47+#REF!</f>
        <v>#REF!</v>
      </c>
      <c r="O50" s="45" t="e">
        <f>O7+O18+O42+O45+O47+#REF!</f>
        <v>#REF!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75"/>
      <c r="AA50" s="76"/>
      <c r="AB50" s="61"/>
      <c r="AD50" s="76"/>
    </row>
    <row r="51" ht="44" customHeight="1" spans="8:10">
      <c r="H51" s="27"/>
      <c r="I51" s="27"/>
      <c r="J51" s="27"/>
    </row>
    <row r="52" ht="41" customHeight="1" spans="14:14">
      <c r="N52" s="47"/>
    </row>
  </sheetData>
  <autoFilter ref="A1:AB52">
    <extLst/>
  </autoFilter>
  <mergeCells count="39">
    <mergeCell ref="A1:B1"/>
    <mergeCell ref="I4:M4"/>
    <mergeCell ref="N4:P4"/>
    <mergeCell ref="Q4:Z4"/>
    <mergeCell ref="S5:X5"/>
    <mergeCell ref="A7:H7"/>
    <mergeCell ref="A18:H18"/>
    <mergeCell ref="A42:H42"/>
    <mergeCell ref="A45:H45"/>
    <mergeCell ref="A47:H47"/>
    <mergeCell ref="A50:H5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4:AA6"/>
    <mergeCell ref="AB4:AB6"/>
    <mergeCell ref="AC8:AC9"/>
    <mergeCell ref="AC10:AC11"/>
    <mergeCell ref="AC23:AC24"/>
    <mergeCell ref="AC25:AC28"/>
    <mergeCell ref="AD4:AD6"/>
    <mergeCell ref="A2:AA3"/>
  </mergeCells>
  <pageMargins left="0.118055555555556" right="0.0784722222222222" top="0.156944444444444" bottom="0.0784722222222222" header="0.0784722222222222" footer="0.0784722222222222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echown</cp:lastModifiedBy>
  <dcterms:created xsi:type="dcterms:W3CDTF">2022-09-09T02:05:00Z</dcterms:created>
  <dcterms:modified xsi:type="dcterms:W3CDTF">2024-01-15T08:39:49Z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55856FA454724179BC96237C7908E88B</vt:lpwstr>
  </property>
  <property fmtid="{D5CDD505-2E9C-101B-9397-08002B2CF9AE}" pid="3" name="KSOProductBuildVer">
    <vt:lpwstr>2052-12.1.0.16120</vt:lpwstr>
  </property>
</Properties>
</file>