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595"/>
  </bookViews>
  <sheets>
    <sheet name="5月汇总" sheetId="24" r:id="rId1"/>
  </sheets>
  <externalReferences>
    <externalReference r:id="rId2"/>
    <externalReference r:id="rId3"/>
  </externalReferences>
  <definedNames>
    <definedName name="卫东街道_360113002">[1]区域信息表!$B$2:$B$34</definedName>
    <definedName name="红角洲管理处_360113401">[1]区域信息表!$E$2:$E$26</definedName>
    <definedName name="Town">[2]区域信息表!$A$1:$J$1</definedName>
    <definedName name="沙井街道_360113001">#REF!</definedName>
    <definedName name="_xlnm.Print_Area" localSheetId="0">'5月汇总'!$A$1:$Q$14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<sst xmlns="http://schemas.openxmlformats.org/spreadsheetml/2006/main" count="36" uniqueCount="25">
  <si>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2026年5月困难残疾人生活补贴和重度残疾人护理补贴汇总表</t>
  </si>
  <si>
    <t>镇（街道）名称</t>
  </si>
  <si>
    <t>困难残疾人生活补贴</t>
  </si>
  <si>
    <t>重度残疾人护理补贴</t>
  </si>
  <si>
    <t>同时享受两项补贴</t>
  </si>
  <si>
    <t>实际金额小计    （元）</t>
  </si>
  <si>
    <t>发放   总人数</t>
  </si>
  <si>
    <t>新增   人数</t>
  </si>
  <si>
    <t>终止   人数</t>
  </si>
  <si>
    <t>补调   金额</t>
  </si>
  <si>
    <t>本月实发金额</t>
  </si>
  <si>
    <t>沙井街道</t>
  </si>
  <si>
    <t>卫东街道</t>
  </si>
  <si>
    <t>红角洲街道</t>
  </si>
  <si>
    <t>凤凰洲街道</t>
  </si>
  <si>
    <t>九龙湖街道</t>
  </si>
  <si>
    <t>生米街道</t>
  </si>
  <si>
    <t>龙兴街道</t>
  </si>
  <si>
    <t>流湖镇</t>
  </si>
  <si>
    <t>厚田镇</t>
  </si>
  <si>
    <t>合计</t>
  </si>
  <si>
    <t>发放总人数</t>
  </si>
  <si>
    <t>新增总人数</t>
  </si>
  <si>
    <t>终止总人数</t>
  </si>
  <si>
    <t>补调总金额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</si>
</sst>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5&#24180;\&#20004;&#34917;\&#27599;&#26376;&#21457;&#25918;&#24773;&#20917;\1&#26376;\&#21402;&#30000;\2025&#24180;1&#26376;&#21402;&#30000;&#20004;&#3491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494;&#20449;\WeChat%20Files\wxid_577g7yra6p2822\FileStorage\File\2023-05\202304&#20004;&#34917;4.6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厚田镇残疾两补发放表"/>
      <sheetName val="2025年减少变动明细表"/>
      <sheetName val="两项补贴对象增加汇总表"/>
      <sheetName val="25年1月汇总表"/>
      <sheetName val="25年月报表"/>
      <sheetName val="2025年1月两项补贴调补表"/>
      <sheetName val="区域信息表"/>
      <sheetName val="填写说明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3.4"/>
      <sheetName val="区域信息表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selection activeCell="T6" sqref="T6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17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17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3" customHeight="1" spans="1:17">
      <c r="A4" s="10" t="s">
        <v>11</v>
      </c>
      <c r="B4" s="11">
        <v>23</v>
      </c>
      <c r="C4" s="11">
        <v>0</v>
      </c>
      <c r="D4" s="11">
        <v>0</v>
      </c>
      <c r="E4" s="11">
        <v>0</v>
      </c>
      <c r="F4" s="11">
        <v>2530</v>
      </c>
      <c r="G4" s="11">
        <v>150</v>
      </c>
      <c r="H4" s="11">
        <v>2</v>
      </c>
      <c r="I4" s="11">
        <v>0</v>
      </c>
      <c r="J4" s="11">
        <v>220</v>
      </c>
      <c r="K4" s="11">
        <v>16720</v>
      </c>
      <c r="L4" s="11">
        <v>32</v>
      </c>
      <c r="M4" s="11">
        <v>0</v>
      </c>
      <c r="N4" s="11">
        <v>0</v>
      </c>
      <c r="O4" s="11">
        <v>0</v>
      </c>
      <c r="P4" s="11">
        <v>7040</v>
      </c>
      <c r="Q4" s="11">
        <v>26290</v>
      </c>
    </row>
    <row r="5" s="2" customFormat="1" ht="33" customHeight="1" spans="1:17">
      <c r="A5" s="10" t="s">
        <v>12</v>
      </c>
      <c r="B5" s="12">
        <v>24</v>
      </c>
      <c r="C5" s="12">
        <v>0</v>
      </c>
      <c r="D5" s="12">
        <v>1</v>
      </c>
      <c r="E5" s="12">
        <v>0</v>
      </c>
      <c r="F5" s="12">
        <v>2640</v>
      </c>
      <c r="G5" s="12">
        <v>184</v>
      </c>
      <c r="H5" s="12">
        <v>2</v>
      </c>
      <c r="I5" s="12">
        <v>1</v>
      </c>
      <c r="J5" s="12">
        <v>220</v>
      </c>
      <c r="K5" s="12">
        <v>20460</v>
      </c>
      <c r="L5" s="12">
        <v>35</v>
      </c>
      <c r="M5" s="12">
        <v>0</v>
      </c>
      <c r="N5" s="12">
        <v>0</v>
      </c>
      <c r="O5" s="12">
        <v>0</v>
      </c>
      <c r="P5" s="12">
        <v>7700</v>
      </c>
      <c r="Q5" s="12">
        <v>30800</v>
      </c>
    </row>
    <row r="6" s="2" customFormat="1" ht="33" customHeight="1" spans="1:17">
      <c r="A6" s="10" t="s">
        <v>13</v>
      </c>
      <c r="B6" s="13">
        <v>51</v>
      </c>
      <c r="C6" s="13">
        <v>1</v>
      </c>
      <c r="D6" s="13">
        <v>1</v>
      </c>
      <c r="E6" s="13">
        <v>440</v>
      </c>
      <c r="F6" s="13">
        <f>B6*110+E6</f>
        <v>6050</v>
      </c>
      <c r="G6" s="13">
        <v>124</v>
      </c>
      <c r="H6" s="13">
        <v>6</v>
      </c>
      <c r="I6" s="13">
        <v>0</v>
      </c>
      <c r="J6" s="13">
        <v>440</v>
      </c>
      <c r="K6" s="13">
        <f>J6+G6*110</f>
        <v>14080</v>
      </c>
      <c r="L6" s="13">
        <v>41</v>
      </c>
      <c r="M6" s="13">
        <v>1</v>
      </c>
      <c r="N6" s="13">
        <v>0</v>
      </c>
      <c r="O6" s="13">
        <v>0</v>
      </c>
      <c r="P6" s="13">
        <f>O6+L6*220</f>
        <v>9020</v>
      </c>
      <c r="Q6" s="13">
        <f>F6+K6+P6</f>
        <v>29150</v>
      </c>
    </row>
    <row r="7" s="2" customFormat="1" ht="33" customHeight="1" spans="1:17">
      <c r="A7" s="10" t="s">
        <v>14</v>
      </c>
      <c r="B7" s="12">
        <v>21</v>
      </c>
      <c r="C7" s="12">
        <v>0</v>
      </c>
      <c r="D7" s="12">
        <v>0</v>
      </c>
      <c r="E7" s="12">
        <v>0</v>
      </c>
      <c r="F7" s="12">
        <v>2310</v>
      </c>
      <c r="G7" s="12">
        <v>116</v>
      </c>
      <c r="H7" s="12">
        <v>1</v>
      </c>
      <c r="I7" s="12">
        <v>0</v>
      </c>
      <c r="J7" s="12">
        <v>110</v>
      </c>
      <c r="K7" s="12">
        <v>12870</v>
      </c>
      <c r="L7" s="12">
        <v>30</v>
      </c>
      <c r="M7" s="12">
        <v>0</v>
      </c>
      <c r="N7" s="12">
        <v>0</v>
      </c>
      <c r="O7" s="12">
        <v>0</v>
      </c>
      <c r="P7" s="12">
        <v>6600</v>
      </c>
      <c r="Q7" s="12">
        <f>F7+K7+P7</f>
        <v>21780</v>
      </c>
    </row>
    <row r="8" s="2" customFormat="1" ht="33" customHeight="1" spans="1:17">
      <c r="A8" s="10" t="s">
        <v>15</v>
      </c>
      <c r="B8" s="14">
        <v>23</v>
      </c>
      <c r="C8" s="14">
        <v>0</v>
      </c>
      <c r="D8" s="14">
        <v>0</v>
      </c>
      <c r="E8" s="14">
        <v>0</v>
      </c>
      <c r="F8" s="14">
        <v>2530</v>
      </c>
      <c r="G8" s="14">
        <v>76</v>
      </c>
      <c r="H8" s="14">
        <v>3</v>
      </c>
      <c r="I8" s="14">
        <v>3</v>
      </c>
      <c r="J8" s="14">
        <v>220</v>
      </c>
      <c r="K8" s="14">
        <v>8580</v>
      </c>
      <c r="L8" s="14">
        <v>22</v>
      </c>
      <c r="M8" s="14">
        <v>1</v>
      </c>
      <c r="N8" s="14">
        <v>0</v>
      </c>
      <c r="O8" s="14">
        <v>220</v>
      </c>
      <c r="P8" s="14">
        <v>5060</v>
      </c>
      <c r="Q8" s="14">
        <v>16170</v>
      </c>
    </row>
    <row r="9" s="2" customFormat="1" ht="33" customHeight="1" spans="1:17">
      <c r="A9" s="10" t="s">
        <v>16</v>
      </c>
      <c r="B9" s="15">
        <v>119</v>
      </c>
      <c r="C9" s="15">
        <v>2</v>
      </c>
      <c r="D9" s="15">
        <v>2</v>
      </c>
      <c r="E9" s="15">
        <v>110</v>
      </c>
      <c r="F9" s="15">
        <f>110*B9+E9</f>
        <v>13200</v>
      </c>
      <c r="G9" s="15">
        <v>242</v>
      </c>
      <c r="H9" s="15">
        <v>4</v>
      </c>
      <c r="I9" s="15">
        <v>1</v>
      </c>
      <c r="J9" s="15">
        <v>330</v>
      </c>
      <c r="K9" s="15">
        <f>G9*110+J9</f>
        <v>26950</v>
      </c>
      <c r="L9" s="15">
        <v>182</v>
      </c>
      <c r="M9" s="15">
        <v>1</v>
      </c>
      <c r="N9" s="15">
        <v>2</v>
      </c>
      <c r="O9" s="15">
        <v>220</v>
      </c>
      <c r="P9" s="15">
        <f>220*L9+O9</f>
        <v>40260</v>
      </c>
      <c r="Q9" s="15">
        <f>F9+K9+P9</f>
        <v>80410</v>
      </c>
    </row>
    <row r="10" s="2" customFormat="1" ht="33" customHeight="1" spans="1:17">
      <c r="A10" s="10" t="s">
        <v>17</v>
      </c>
      <c r="B10" s="15">
        <v>39</v>
      </c>
      <c r="C10" s="15">
        <v>0</v>
      </c>
      <c r="D10" s="15">
        <v>1</v>
      </c>
      <c r="E10" s="15">
        <v>0</v>
      </c>
      <c r="F10" s="15">
        <v>4510</v>
      </c>
      <c r="G10" s="15">
        <v>89</v>
      </c>
      <c r="H10" s="15">
        <v>0</v>
      </c>
      <c r="I10" s="15">
        <v>0</v>
      </c>
      <c r="J10" s="15">
        <v>0</v>
      </c>
      <c r="K10" s="15">
        <v>9790</v>
      </c>
      <c r="L10" s="15">
        <v>62</v>
      </c>
      <c r="M10" s="15">
        <v>1</v>
      </c>
      <c r="N10" s="15">
        <v>0</v>
      </c>
      <c r="O10" s="15">
        <v>0</v>
      </c>
      <c r="P10" s="15">
        <v>13420</v>
      </c>
      <c r="Q10" s="15">
        <v>27720</v>
      </c>
    </row>
    <row r="11" s="2" customFormat="1" ht="33" customHeight="1" spans="1:17">
      <c r="A11" s="10" t="s">
        <v>18</v>
      </c>
      <c r="B11" s="15">
        <v>312</v>
      </c>
      <c r="C11" s="15">
        <v>2</v>
      </c>
      <c r="D11" s="15">
        <v>1</v>
      </c>
      <c r="E11" s="15">
        <v>0</v>
      </c>
      <c r="F11" s="15">
        <v>34320</v>
      </c>
      <c r="G11" s="15">
        <v>217</v>
      </c>
      <c r="H11" s="15">
        <v>3</v>
      </c>
      <c r="I11" s="15">
        <v>2</v>
      </c>
      <c r="J11" s="15">
        <v>0</v>
      </c>
      <c r="K11" s="15">
        <v>23870</v>
      </c>
      <c r="L11" s="15">
        <v>308</v>
      </c>
      <c r="M11" s="15">
        <v>2</v>
      </c>
      <c r="N11" s="15">
        <v>0</v>
      </c>
      <c r="O11" s="15">
        <v>0</v>
      </c>
      <c r="P11" s="15">
        <v>67760</v>
      </c>
      <c r="Q11" s="15">
        <v>125950</v>
      </c>
    </row>
    <row r="12" s="2" customFormat="1" ht="33" customHeight="1" spans="1:17">
      <c r="A12" s="10" t="s">
        <v>19</v>
      </c>
      <c r="B12" s="12">
        <v>209</v>
      </c>
      <c r="C12" s="12">
        <v>2</v>
      </c>
      <c r="D12" s="12">
        <v>0</v>
      </c>
      <c r="E12" s="12">
        <v>0</v>
      </c>
      <c r="F12" s="12">
        <v>22990</v>
      </c>
      <c r="G12" s="12">
        <v>129</v>
      </c>
      <c r="H12" s="12">
        <v>0</v>
      </c>
      <c r="I12" s="12">
        <v>0</v>
      </c>
      <c r="J12" s="12">
        <v>0</v>
      </c>
      <c r="K12" s="12">
        <v>14190</v>
      </c>
      <c r="L12" s="12">
        <v>177</v>
      </c>
      <c r="M12" s="12">
        <v>0</v>
      </c>
      <c r="N12" s="12">
        <v>0</v>
      </c>
      <c r="O12" s="12">
        <v>0</v>
      </c>
      <c r="P12" s="12">
        <v>38940</v>
      </c>
      <c r="Q12" s="12">
        <v>76120</v>
      </c>
    </row>
    <row r="13" s="2" customFormat="1" ht="33" customHeight="1" spans="1:17">
      <c r="A13" s="10" t="s">
        <v>20</v>
      </c>
      <c r="B13" s="10">
        <f t="shared" ref="B13:P13" si="0">SUM(B4:B12)</f>
        <v>821</v>
      </c>
      <c r="C13" s="10">
        <f t="shared" si="0"/>
        <v>7</v>
      </c>
      <c r="D13" s="10">
        <f t="shared" si="0"/>
        <v>6</v>
      </c>
      <c r="E13" s="10">
        <f t="shared" si="0"/>
        <v>550</v>
      </c>
      <c r="F13" s="10">
        <f t="shared" si="0"/>
        <v>91080</v>
      </c>
      <c r="G13" s="10">
        <f t="shared" si="0"/>
        <v>1327</v>
      </c>
      <c r="H13" s="10">
        <f t="shared" si="0"/>
        <v>21</v>
      </c>
      <c r="I13" s="10">
        <f t="shared" si="0"/>
        <v>7</v>
      </c>
      <c r="J13" s="10">
        <f t="shared" si="0"/>
        <v>1540</v>
      </c>
      <c r="K13" s="10">
        <f t="shared" si="0"/>
        <v>147510</v>
      </c>
      <c r="L13" s="10">
        <f t="shared" si="0"/>
        <v>889</v>
      </c>
      <c r="M13" s="10">
        <f t="shared" si="0"/>
        <v>6</v>
      </c>
      <c r="N13" s="10">
        <f t="shared" si="0"/>
        <v>2</v>
      </c>
      <c r="O13" s="10">
        <f t="shared" si="0"/>
        <v>440</v>
      </c>
      <c r="P13" s="16">
        <f t="shared" si="0"/>
        <v>195800</v>
      </c>
      <c r="Q13" s="17">
        <v>434390</v>
      </c>
    </row>
    <row r="14" s="2" customFormat="1" ht="33" customHeight="1" spans="1:17">
      <c r="A14" s="10" t="s">
        <v>21</v>
      </c>
      <c r="B14" s="10">
        <f>B13+G13+L13</f>
        <v>3037</v>
      </c>
      <c r="C14" s="10"/>
      <c r="D14" s="10"/>
      <c r="E14" s="10" t="s">
        <v>22</v>
      </c>
      <c r="F14" s="10"/>
      <c r="G14" s="10">
        <f>C13+H13+M13</f>
        <v>34</v>
      </c>
      <c r="H14" s="10" t="s">
        <v>23</v>
      </c>
      <c r="I14" s="10"/>
      <c r="J14" s="10">
        <f>D13+I13+N13</f>
        <v>15</v>
      </c>
      <c r="K14" s="10" t="s">
        <v>24</v>
      </c>
      <c r="L14" s="10"/>
      <c r="M14" s="10">
        <f>E13+J13+O13</f>
        <v>2530</v>
      </c>
      <c r="N14" s="10"/>
      <c r="O14" s="16" t="s">
        <v>10</v>
      </c>
      <c r="P14" s="16"/>
      <c r="Q14" s="18"/>
    </row>
  </sheetData>
  <mergeCells count="13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流沙间</cp:lastModifiedBy>
  <dcterms:created xsi:type="dcterms:W3CDTF">2021-10-19T05:51:00Z</dcterms:created>
  <dcterms:modified xsi:type="dcterms:W3CDTF">2026-05-19T01:08:01Z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A562A4DB4D584380A343B745976AC102_13</vt:lpwstr>
  </property>
  <property fmtid="{D5CDD505-2E9C-101B-9397-08002B2CF9AE}" pid="4" name="CalculationRule">
    <vt:i4>0</vt:i4>
  </property>
</Properties>
</file>