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软件\WPS Office\12.1.0.28505\office6\"/>
    </mc:Choice>
  </mc:AlternateContent>
  <bookViews>
    <workbookView windowWidth="27945" windowHeight="12045"/>
  </bookViews>
  <sheets>
    <sheet name="10月汇总" sheetId="1" r:id="rId1"/>
  </sheets>
  <externalReferences>
    <externalReference r:id="rId2"/>
    <externalReference r:id="rId3"/>
    <externalReference r:id="rId4"/>
  </externalReferences>
  <definedNames>
    <definedName name="卫东街道_360113002">[1]区域信息表!$B$2:$B$34</definedName>
    <definedName name="红角洲管理处_360113401">[1]区域信息表!$E$2:$E$26</definedName>
    <definedName name="Town">[2]区域信息表!$A$1:$J$1</definedName>
    <definedName name="沙井街道_360113001">#REF!</definedName>
    <definedName name="_xlnm.Print_Area" localSheetId="0">'10月汇总'!$A$1:$Q$15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<sst xmlns="http://schemas.openxmlformats.org/spreadsheetml/2006/main" count="41" uniqueCount="30">
  <si>
    <t>2026年10月困难残疾人生活补贴和重度残疾人护理补贴汇总表</t>
  </si>
  <si>
    <t>镇（街道）名称</t>
  </si>
  <si>
    <t>困难残疾人生活补贴</t>
  </si>
  <si>
    <t>重度残疾人护理补贴</t>
  </si>
  <si>
    <t>同时享受两项补贴</t>
  </si>
  <si>
    <t>实际金额小计    （元）</t>
  </si>
  <si>
    <t>发放   总人数</t>
  </si>
  <si>
    <t>新增   人数</t>
  </si>
  <si>
    <t>终止   人数</t>
  </si>
  <si>
    <t>补调   金额</t>
  </si>
  <si>
    <t>本月实发金额</t>
  </si>
  <si>
    <t>沙井街道</t>
  </si>
  <si>
    <t>卫东街道</t>
  </si>
  <si>
    <t>红角洲街道</t>
  </si>
  <si>
    <t>凤凰洲街道</t>
  </si>
  <si>
    <t>九龙湖街道</t>
  </si>
  <si>
    <t>生米街道</t>
  </si>
  <si>
    <t>龙兴街道</t>
  </si>
  <si>
    <t>流湖镇</t>
  </si>
  <si>
    <t>厚田镇</t>
  </si>
  <si>
    <t>合计</t>
  </si>
  <si>
    <t>发放总人数</t>
  </si>
  <si>
    <t>新增总人数</t>
  </si>
  <si>
    <t>终止总人数</t>
  </si>
  <si>
    <t>补调总金额</t>
  </si>
  <si>
    <t>备注</t>
  </si>
  <si>
    <t>批次号</t>
  </si>
  <si>
    <t>YKT360113261009091232189277</t>
  </si>
  <si>
    <t>项目编码</t>
  </si>
  <si>
    <t>A326001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</si>
</sst>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4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data\usershare\&#27531;&#30142;&#20154;\2026&#24180;\&#20004;&#39033;&#34917;&#36148;\&#27599;&#26376;&#21457;&#25918;\2025&#24180;\&#20004;&#34917;\&#27599;&#26376;&#21457;&#25918;&#24773;&#20917;\1&#26376;\&#21402;&#30000;\2025&#24180;1&#26376;&#21402;&#30000;&#20004;&#3491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data\usershare\&#27531;&#30142;&#20154;\2026&#24180;\&#20004;&#39033;&#34917;&#36148;\&#27599;&#26376;&#21457;&#25918;\&#24494;&#20449;\WeChat Files\wxid_577g7yra6p2822\FileStorage\File\2023-05\202304&#20004;&#34917;4.6(2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enovo\Desktop\2026&#24180;\&#20004;&#39033;&#34917;&#36148;\&#27599;&#26376;&#21457;&#25918;\&#22256;&#38590;&#27531;&#30142;&#20154;&#29983;&#27963;&#34917;&#36148;&#21644;&#37325;&#24230;&#27531;&#30142;&#20154;&#25252;&#29702;&#34917;&#36148;&#26126;&#32454;&#27719;&#2463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厚田镇残疾两补发放表"/>
      <sheetName val="2025年减少变动明细表"/>
      <sheetName val="两项补贴对象增加汇总表"/>
      <sheetName val="25年1月汇总表"/>
      <sheetName val="25年月报表"/>
      <sheetName val="2025年1月两项补贴调补表"/>
      <sheetName val="区域信息表"/>
      <sheetName val="填写说明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2023.4"/>
      <sheetName val="区域信息表"/>
      <sheetName val="填写说明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汇总"/>
      <sheetName val="1月汇总"/>
      <sheetName val="2月汇总"/>
      <sheetName val="3月汇总"/>
      <sheetName val="4月汇总"/>
      <sheetName val="5月汇总"/>
      <sheetName val="6月汇总"/>
      <sheetName val="7月汇总"/>
      <sheetName val="8月汇总"/>
      <sheetName val="9月汇总 "/>
      <sheetName val="10月汇总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"/>
  <sheetViews>
    <sheetView tabSelected="1" workbookViewId="0">
      <selection activeCell="R1" sqref="R1"/>
    </sheetView>
  </sheetViews>
  <sheetFormatPr defaultColWidth="9" defaultRowHeight="13.5"/>
  <cols>
    <col min="1" max="1" width="16.375" customWidth="1"/>
    <col min="2" max="16" width="8.625" customWidth="1"/>
    <col min="17" max="17" width="13.875" customWidth="1"/>
  </cols>
  <sheetData>
    <row r="1" customFormat="1" ht="57" customHeight="1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="1" customFormat="1" ht="33" customHeight="1" spans="1:21">
      <c r="A2" s="5" t="s">
        <v>1</v>
      </c>
      <c r="B2" s="6" t="s">
        <v>2</v>
      </c>
      <c r="C2" s="7"/>
      <c r="D2" s="7"/>
      <c r="E2" s="7"/>
      <c r="F2" s="8"/>
      <c r="G2" s="9" t="s">
        <v>3</v>
      </c>
      <c r="H2" s="9"/>
      <c r="I2" s="9"/>
      <c r="J2" s="9"/>
      <c r="K2" s="9"/>
      <c r="L2" s="9" t="s">
        <v>4</v>
      </c>
      <c r="M2" s="9"/>
      <c r="N2" s="9"/>
      <c r="O2" s="9"/>
      <c r="P2" s="9"/>
      <c r="Q2" s="9" t="s">
        <v>5</v>
      </c>
    </row>
    <row r="3" s="1" customFormat="1" ht="45" customHeight="1" spans="1:21">
      <c r="A3" s="10"/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6</v>
      </c>
      <c r="M3" s="9" t="s">
        <v>7</v>
      </c>
      <c r="N3" s="9" t="s">
        <v>8</v>
      </c>
      <c r="O3" s="9" t="s">
        <v>9</v>
      </c>
      <c r="P3" s="9" t="s">
        <v>10</v>
      </c>
      <c r="Q3" s="9"/>
    </row>
    <row r="4" s="2" customFormat="1" ht="33" customHeight="1" spans="1:21">
      <c r="A4" s="11" t="s">
        <v>11</v>
      </c>
      <c r="B4" s="12">
        <v>23</v>
      </c>
      <c r="C4" s="12">
        <v>0</v>
      </c>
      <c r="D4" s="12">
        <v>0</v>
      </c>
      <c r="E4" s="12">
        <v>0</v>
      </c>
      <c r="F4" s="12">
        <v>2530</v>
      </c>
      <c r="G4" s="12">
        <v>164</v>
      </c>
      <c r="H4" s="12">
        <v>5</v>
      </c>
      <c r="I4" s="12">
        <v>0</v>
      </c>
      <c r="J4" s="12">
        <v>550</v>
      </c>
      <c r="K4" s="12">
        <v>18590</v>
      </c>
      <c r="L4" s="12">
        <v>34</v>
      </c>
      <c r="M4" s="12">
        <v>0</v>
      </c>
      <c r="N4" s="12">
        <v>0</v>
      </c>
      <c r="O4" s="12">
        <v>0</v>
      </c>
      <c r="P4" s="12">
        <v>7480</v>
      </c>
      <c r="Q4" s="12">
        <f t="shared" ref="Q4:Q12" si="0">F4+K4+P4</f>
        <v>28600</v>
      </c>
    </row>
    <row r="5" s="2" customFormat="1" ht="33" customHeight="1" spans="1:21">
      <c r="A5" s="11" t="s">
        <v>12</v>
      </c>
      <c r="B5" s="13">
        <v>26</v>
      </c>
      <c r="C5" s="13">
        <v>0</v>
      </c>
      <c r="D5" s="13">
        <v>0</v>
      </c>
      <c r="E5" s="13">
        <v>0</v>
      </c>
      <c r="F5" s="12">
        <v>2860</v>
      </c>
      <c r="G5" s="13">
        <v>187</v>
      </c>
      <c r="H5" s="13">
        <v>3</v>
      </c>
      <c r="I5" s="13">
        <v>1</v>
      </c>
      <c r="J5" s="13">
        <v>330</v>
      </c>
      <c r="K5" s="12">
        <v>20900</v>
      </c>
      <c r="L5" s="13">
        <v>37</v>
      </c>
      <c r="M5" s="13">
        <v>0</v>
      </c>
      <c r="N5" s="13">
        <v>0</v>
      </c>
      <c r="O5" s="13">
        <v>0</v>
      </c>
      <c r="P5" s="12">
        <v>8140</v>
      </c>
      <c r="Q5" s="12">
        <f t="shared" si="0"/>
        <v>31900</v>
      </c>
    </row>
    <row r="6" s="3" customFormat="1" ht="33" customHeight="1" spans="1:21">
      <c r="A6" s="14" t="s">
        <v>13</v>
      </c>
      <c r="B6" s="15">
        <v>53</v>
      </c>
      <c r="C6" s="15">
        <v>1</v>
      </c>
      <c r="D6" s="15">
        <v>0</v>
      </c>
      <c r="E6" s="15">
        <v>220</v>
      </c>
      <c r="F6" s="12">
        <v>6050</v>
      </c>
      <c r="G6" s="15">
        <v>127</v>
      </c>
      <c r="H6" s="15">
        <v>0</v>
      </c>
      <c r="I6" s="15">
        <v>1</v>
      </c>
      <c r="J6" s="15">
        <v>0</v>
      </c>
      <c r="K6" s="12">
        <v>13970</v>
      </c>
      <c r="L6" s="15">
        <v>44</v>
      </c>
      <c r="M6" s="15">
        <v>1</v>
      </c>
      <c r="N6" s="15">
        <v>1</v>
      </c>
      <c r="O6" s="15">
        <v>0</v>
      </c>
      <c r="P6" s="12">
        <v>9680</v>
      </c>
      <c r="Q6" s="12">
        <f t="shared" si="0"/>
        <v>29700</v>
      </c>
    </row>
    <row r="7" s="2" customFormat="1" ht="33" customHeight="1" spans="1:21">
      <c r="A7" s="11" t="s">
        <v>14</v>
      </c>
      <c r="B7" s="13">
        <v>21</v>
      </c>
      <c r="C7" s="13">
        <v>0</v>
      </c>
      <c r="D7" s="13">
        <v>1</v>
      </c>
      <c r="E7" s="13">
        <v>0</v>
      </c>
      <c r="F7" s="12">
        <v>2310</v>
      </c>
      <c r="G7" s="13">
        <v>115</v>
      </c>
      <c r="H7" s="13">
        <v>3</v>
      </c>
      <c r="I7" s="13">
        <v>0</v>
      </c>
      <c r="J7" s="13">
        <v>0</v>
      </c>
      <c r="K7" s="12">
        <v>12650</v>
      </c>
      <c r="L7" s="13">
        <v>31</v>
      </c>
      <c r="M7" s="13">
        <v>0</v>
      </c>
      <c r="N7" s="13">
        <v>2</v>
      </c>
      <c r="O7" s="13">
        <v>0</v>
      </c>
      <c r="P7" s="12">
        <v>6820</v>
      </c>
      <c r="Q7" s="12">
        <f t="shared" si="0"/>
        <v>21780</v>
      </c>
    </row>
    <row r="8" s="2" customFormat="1" ht="33" customHeight="1" spans="1:21">
      <c r="A8" s="11" t="s">
        <v>15</v>
      </c>
      <c r="B8" s="16">
        <v>23</v>
      </c>
      <c r="C8" s="16">
        <v>0</v>
      </c>
      <c r="D8" s="16">
        <v>0</v>
      </c>
      <c r="E8" s="16">
        <v>0</v>
      </c>
      <c r="F8" s="16">
        <f>B8*110+E8</f>
        <v>2530</v>
      </c>
      <c r="G8" s="16">
        <v>77</v>
      </c>
      <c r="H8" s="16">
        <v>0</v>
      </c>
      <c r="I8" s="16">
        <v>0</v>
      </c>
      <c r="J8" s="16">
        <v>0</v>
      </c>
      <c r="K8" s="16">
        <f>G8*110+J8</f>
        <v>8470</v>
      </c>
      <c r="L8" s="16">
        <v>23</v>
      </c>
      <c r="M8" s="16">
        <v>0</v>
      </c>
      <c r="N8" s="16">
        <v>0</v>
      </c>
      <c r="O8" s="16">
        <v>0</v>
      </c>
      <c r="P8" s="16">
        <f>L8*220+O8</f>
        <v>5060</v>
      </c>
      <c r="Q8" s="12">
        <f t="shared" si="0"/>
        <v>16060</v>
      </c>
    </row>
    <row r="9" s="2" customFormat="1" ht="33" customHeight="1" spans="1:21">
      <c r="A9" s="11" t="s">
        <v>16</v>
      </c>
      <c r="B9" s="12">
        <v>120</v>
      </c>
      <c r="C9" s="12">
        <v>0</v>
      </c>
      <c r="D9" s="12">
        <v>2</v>
      </c>
      <c r="E9" s="12">
        <v>0</v>
      </c>
      <c r="F9" s="12">
        <f>110*B9+E9</f>
        <v>13200</v>
      </c>
      <c r="G9" s="12">
        <v>232</v>
      </c>
      <c r="H9" s="12">
        <v>1</v>
      </c>
      <c r="I9" s="12">
        <v>0</v>
      </c>
      <c r="J9" s="12">
        <v>110</v>
      </c>
      <c r="K9" s="12">
        <f>110*G9+J9</f>
        <v>25630</v>
      </c>
      <c r="L9" s="12">
        <v>172</v>
      </c>
      <c r="M9" s="12">
        <v>0</v>
      </c>
      <c r="N9" s="12">
        <v>1</v>
      </c>
      <c r="O9" s="12">
        <v>0</v>
      </c>
      <c r="P9" s="12">
        <f>220*L9+O9</f>
        <v>37840</v>
      </c>
      <c r="Q9" s="12">
        <f t="shared" si="0"/>
        <v>76670</v>
      </c>
    </row>
    <row r="10" s="2" customFormat="1" ht="33" customHeight="1" spans="1:21">
      <c r="A10" s="11" t="s">
        <v>17</v>
      </c>
      <c r="B10" s="12">
        <v>38</v>
      </c>
      <c r="C10" s="12">
        <v>2</v>
      </c>
      <c r="D10" s="12">
        <v>0</v>
      </c>
      <c r="E10" s="12">
        <v>220</v>
      </c>
      <c r="F10" s="12">
        <v>4400</v>
      </c>
      <c r="G10" s="12">
        <v>93</v>
      </c>
      <c r="H10" s="12">
        <v>2</v>
      </c>
      <c r="I10" s="12">
        <v>1</v>
      </c>
      <c r="J10" s="12">
        <v>220</v>
      </c>
      <c r="K10" s="12">
        <v>10450</v>
      </c>
      <c r="L10" s="12">
        <v>66</v>
      </c>
      <c r="M10" s="12">
        <v>0</v>
      </c>
      <c r="N10" s="12">
        <v>1</v>
      </c>
      <c r="O10" s="12">
        <v>0</v>
      </c>
      <c r="P10" s="12">
        <v>14520</v>
      </c>
      <c r="Q10" s="12">
        <f t="shared" si="0"/>
        <v>29370</v>
      </c>
    </row>
    <row r="11" s="2" customFormat="1" ht="33" customHeight="1" spans="1:21">
      <c r="A11" s="11" t="s">
        <v>18</v>
      </c>
      <c r="B11" s="12">
        <v>306</v>
      </c>
      <c r="C11" s="12">
        <v>1</v>
      </c>
      <c r="D11" s="12">
        <v>3</v>
      </c>
      <c r="E11" s="12">
        <v>0</v>
      </c>
      <c r="F11" s="12">
        <v>33660</v>
      </c>
      <c r="G11" s="12">
        <v>218</v>
      </c>
      <c r="H11" s="12">
        <v>5</v>
      </c>
      <c r="I11" s="12">
        <v>2</v>
      </c>
      <c r="J11" s="12">
        <v>0</v>
      </c>
      <c r="K11" s="12">
        <v>23980</v>
      </c>
      <c r="L11" s="12">
        <v>325</v>
      </c>
      <c r="M11" s="12">
        <v>6</v>
      </c>
      <c r="N11" s="12">
        <v>1</v>
      </c>
      <c r="O11" s="12">
        <v>0</v>
      </c>
      <c r="P11" s="12">
        <v>71500</v>
      </c>
      <c r="Q11" s="12">
        <f t="shared" si="0"/>
        <v>129140</v>
      </c>
    </row>
    <row r="12" s="2" customFormat="1" ht="33" customHeight="1" spans="1:21">
      <c r="A12" s="11" t="s">
        <v>19</v>
      </c>
      <c r="B12" s="13">
        <v>200</v>
      </c>
      <c r="C12" s="13">
        <v>0</v>
      </c>
      <c r="D12" s="13">
        <v>1</v>
      </c>
      <c r="E12" s="13">
        <v>0</v>
      </c>
      <c r="F12" s="12">
        <v>22000</v>
      </c>
      <c r="G12" s="13">
        <v>129</v>
      </c>
      <c r="H12" s="13">
        <v>0</v>
      </c>
      <c r="I12" s="13">
        <v>0</v>
      </c>
      <c r="J12" s="13">
        <v>0</v>
      </c>
      <c r="K12" s="12">
        <v>14190</v>
      </c>
      <c r="L12" s="13">
        <v>177</v>
      </c>
      <c r="M12" s="13">
        <v>1</v>
      </c>
      <c r="N12" s="13">
        <v>1</v>
      </c>
      <c r="O12" s="13">
        <v>0</v>
      </c>
      <c r="P12" s="12">
        <v>38940</v>
      </c>
      <c r="Q12" s="12">
        <f t="shared" si="0"/>
        <v>75130</v>
      </c>
      <c r="U12" s="2">
        <f>F13+K13+P13</f>
        <v>438350</v>
      </c>
    </row>
    <row r="13" s="2" customFormat="1" ht="33" customHeight="1" spans="1:21">
      <c r="A13" s="11" t="s">
        <v>20</v>
      </c>
      <c r="B13" s="11">
        <f t="shared" ref="B13:Q13" si="1">B4+B5+B6+B7+B8+B9+B10+B11+B12</f>
        <v>810</v>
      </c>
      <c r="C13" s="11">
        <f t="shared" si="1"/>
        <v>4</v>
      </c>
      <c r="D13" s="11">
        <f t="shared" si="1"/>
        <v>7</v>
      </c>
      <c r="E13" s="11">
        <f t="shared" si="1"/>
        <v>440</v>
      </c>
      <c r="F13" s="11">
        <f t="shared" si="1"/>
        <v>89540</v>
      </c>
      <c r="G13" s="11">
        <f t="shared" si="1"/>
        <v>1342</v>
      </c>
      <c r="H13" s="11">
        <f t="shared" si="1"/>
        <v>19</v>
      </c>
      <c r="I13" s="11">
        <f t="shared" si="1"/>
        <v>5</v>
      </c>
      <c r="J13" s="11">
        <f t="shared" si="1"/>
        <v>1210</v>
      </c>
      <c r="K13" s="11">
        <f t="shared" si="1"/>
        <v>148830</v>
      </c>
      <c r="L13" s="11">
        <f t="shared" si="1"/>
        <v>909</v>
      </c>
      <c r="M13" s="11">
        <f t="shared" si="1"/>
        <v>8</v>
      </c>
      <c r="N13" s="11">
        <f t="shared" si="1"/>
        <v>7</v>
      </c>
      <c r="O13" s="11">
        <f t="shared" si="1"/>
        <v>0</v>
      </c>
      <c r="P13" s="11">
        <f t="shared" si="1"/>
        <v>199980</v>
      </c>
      <c r="Q13" s="17">
        <f t="shared" si="1"/>
        <v>438350</v>
      </c>
    </row>
    <row r="14" s="2" customFormat="1" ht="33" customHeight="1" spans="1:21">
      <c r="A14" s="11" t="s">
        <v>21</v>
      </c>
      <c r="B14" s="11">
        <f>B13+G13+L13</f>
        <v>3061</v>
      </c>
      <c r="C14" s="11"/>
      <c r="D14" s="11"/>
      <c r="E14" s="11" t="s">
        <v>22</v>
      </c>
      <c r="F14" s="11"/>
      <c r="G14" s="11">
        <f>C13+H13+M13</f>
        <v>31</v>
      </c>
      <c r="H14" s="11" t="s">
        <v>23</v>
      </c>
      <c r="I14" s="11"/>
      <c r="J14" s="11">
        <f>D13+I13+N13</f>
        <v>19</v>
      </c>
      <c r="K14" s="11" t="s">
        <v>24</v>
      </c>
      <c r="L14" s="11"/>
      <c r="M14" s="11">
        <f>E13+J13+O13</f>
        <v>1650</v>
      </c>
      <c r="N14" s="11"/>
      <c r="O14" s="17" t="s">
        <v>10</v>
      </c>
      <c r="P14" s="17"/>
      <c r="Q14" s="17"/>
    </row>
    <row r="15" s="2" customFormat="1" ht="30" customHeight="1" spans="1:21">
      <c r="A15" s="18" t="s">
        <v>25</v>
      </c>
      <c r="B15" s="11" t="s">
        <v>26</v>
      </c>
      <c r="C15" s="11"/>
      <c r="D15" s="11" t="s">
        <v>27</v>
      </c>
      <c r="E15" s="11"/>
      <c r="F15" s="11"/>
      <c r="G15" s="11"/>
      <c r="H15" s="11"/>
      <c r="I15" s="11"/>
      <c r="J15" s="19" t="s">
        <v>28</v>
      </c>
      <c r="K15" s="20"/>
      <c r="L15" s="21"/>
      <c r="M15" s="11" t="s">
        <v>29</v>
      </c>
      <c r="N15" s="11"/>
      <c r="O15" s="11"/>
      <c r="P15" s="11"/>
      <c r="Q15" s="11"/>
    </row>
  </sheetData>
  <mergeCells count="17">
    <mergeCell ref="A1:Q1"/>
    <mergeCell ref="B2:F2"/>
    <mergeCell ref="G2:K2"/>
    <mergeCell ref="L2:P2"/>
    <mergeCell ref="B14:D14"/>
    <mergeCell ref="E14:F14"/>
    <mergeCell ref="H14:I14"/>
    <mergeCell ref="K14:L14"/>
    <mergeCell ref="M14:N14"/>
    <mergeCell ref="O14:P14"/>
    <mergeCell ref="B15:C15"/>
    <mergeCell ref="D15:I15"/>
    <mergeCell ref="J15:L15"/>
    <mergeCell ref="M15:Q15"/>
    <mergeCell ref="A2:A3"/>
    <mergeCell ref="Q2:Q3"/>
    <mergeCell ref="Q13:Q14"/>
  </mergeCells>
  <pageMargins left="0.75" right="0.75" top="0.393055555555556" bottom="0.629861111111111" header="0.5" footer="0.5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10月汇总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酒酿水蜜桃</cp:lastModifiedBy>
  <dcterms:created xsi:type="dcterms:W3CDTF">2026-10-12T03:14:53Z</dcterms:created>
  <dcterms:modified xsi:type="dcterms:W3CDTF">2026-10-12T03:15:36Z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B88FF6C23E674DD18922D71ABB300F76_11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